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50" activeTab="1"/>
  </bookViews>
  <sheets>
    <sheet name="от 1года до 3 лет" sheetId="2" r:id="rId1"/>
    <sheet name="от 3 до 7 лет" sheetId="1" r:id="rId2"/>
    <sheet name="Меню РОТАЦИЯ" sheetId="3" state="hidden" r:id="rId3"/>
  </sheets>
  <definedNames>
    <definedName name="_xlnm._FilterDatabase" localSheetId="0" hidden="1">'от 1года до 3 лет'!$A$1:$K$2068</definedName>
    <definedName name="_xlnm._FilterDatabase" localSheetId="1" hidden="1">'от 3 до 7 лет'!$A$1:$K$1279</definedName>
  </definedName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70" i="2" l="1"/>
  <c r="G1160" i="2"/>
  <c r="H1160" i="2"/>
  <c r="I1160" i="2"/>
  <c r="J1160" i="2"/>
  <c r="F1160" i="2"/>
  <c r="G1070" i="2"/>
  <c r="H1070" i="2"/>
  <c r="I1070" i="2"/>
  <c r="J1070" i="2"/>
  <c r="C1182" i="2"/>
  <c r="J1181" i="2"/>
  <c r="I1181" i="2"/>
  <c r="H1181" i="2"/>
  <c r="G1181" i="2"/>
  <c r="F1181" i="2"/>
  <c r="J1124" i="2"/>
  <c r="I1124" i="2"/>
  <c r="H1124" i="2"/>
  <c r="G1124" i="2"/>
  <c r="F1124" i="2"/>
  <c r="J1120" i="2"/>
  <c r="I1120" i="2"/>
  <c r="H1120" i="2"/>
  <c r="G1120" i="2"/>
  <c r="F1120" i="2"/>
  <c r="C1098" i="2"/>
  <c r="J1097" i="2"/>
  <c r="I1097" i="2"/>
  <c r="H1097" i="2"/>
  <c r="G1097" i="2"/>
  <c r="F1097" i="2"/>
  <c r="J1010" i="2"/>
  <c r="I1010" i="2"/>
  <c r="H1010" i="2"/>
  <c r="G1010" i="2"/>
  <c r="F1010" i="2"/>
  <c r="J1006" i="2"/>
  <c r="I1006" i="2"/>
  <c r="H1006" i="2"/>
  <c r="G1006" i="2"/>
  <c r="F1006" i="2"/>
  <c r="G785" i="1"/>
  <c r="H785" i="1"/>
  <c r="I785" i="1"/>
  <c r="J785" i="1"/>
  <c r="F785" i="1"/>
  <c r="G960" i="1"/>
  <c r="H960" i="1"/>
  <c r="I960" i="1"/>
  <c r="J960" i="1"/>
  <c r="F960" i="1"/>
  <c r="G1164" i="1"/>
  <c r="H1164" i="1"/>
  <c r="I1164" i="1"/>
  <c r="J1164" i="1"/>
  <c r="F1164" i="1"/>
  <c r="G1074" i="1"/>
  <c r="H1074" i="1"/>
  <c r="I1074" i="1"/>
  <c r="J1074" i="1"/>
  <c r="F1074" i="1"/>
  <c r="H1182" i="2" l="1"/>
  <c r="G1182" i="2"/>
  <c r="F1098" i="2"/>
  <c r="J1098" i="2"/>
  <c r="I1098" i="2"/>
  <c r="I1182" i="2"/>
  <c r="G1098" i="2"/>
  <c r="F1182" i="2"/>
  <c r="J1182" i="2"/>
  <c r="H1098" i="2"/>
  <c r="C1186" i="1" l="1"/>
  <c r="J1185" i="1"/>
  <c r="I1185" i="1"/>
  <c r="H1185" i="1"/>
  <c r="G1185" i="1"/>
  <c r="F1185" i="1"/>
  <c r="J1128" i="1"/>
  <c r="I1128" i="1"/>
  <c r="H1128" i="1"/>
  <c r="G1128" i="1"/>
  <c r="F1128" i="1"/>
  <c r="J1125" i="1"/>
  <c r="I1125" i="1"/>
  <c r="H1125" i="1"/>
  <c r="G1125" i="1"/>
  <c r="F1125" i="1"/>
  <c r="C1103" i="1"/>
  <c r="J1102" i="1"/>
  <c r="I1102" i="1"/>
  <c r="H1102" i="1"/>
  <c r="G1102" i="1"/>
  <c r="F1102" i="1"/>
  <c r="J1014" i="1"/>
  <c r="I1014" i="1"/>
  <c r="H1014" i="1"/>
  <c r="G1014" i="1"/>
  <c r="F1014" i="1"/>
  <c r="I1010" i="1"/>
  <c r="H1010" i="1"/>
  <c r="G1010" i="1"/>
  <c r="F1010" i="1"/>
  <c r="G1103" i="1" l="1"/>
  <c r="G1186" i="1"/>
  <c r="F1186" i="1"/>
  <c r="J1186" i="1"/>
  <c r="H1103" i="1"/>
  <c r="H1186" i="1"/>
  <c r="I1186" i="1"/>
  <c r="F1103" i="1"/>
  <c r="J1103" i="1"/>
  <c r="I1103" i="1"/>
  <c r="G880" i="1" l="1"/>
  <c r="H880" i="1"/>
  <c r="I880" i="1"/>
  <c r="J880" i="1"/>
  <c r="F880" i="1"/>
  <c r="C880" i="1"/>
  <c r="G696" i="1"/>
  <c r="H696" i="1"/>
  <c r="I696" i="1"/>
  <c r="J696" i="1"/>
  <c r="F696" i="1"/>
  <c r="C696" i="1"/>
  <c r="F588" i="1"/>
  <c r="C588" i="1"/>
  <c r="G392" i="1"/>
  <c r="H392" i="1"/>
  <c r="I392" i="1"/>
  <c r="J392" i="1"/>
  <c r="F392" i="1"/>
  <c r="C392" i="1"/>
  <c r="G275" i="1"/>
  <c r="H275" i="1"/>
  <c r="I275" i="1"/>
  <c r="J275" i="1"/>
  <c r="F275" i="1"/>
  <c r="C275" i="1"/>
  <c r="G179" i="1"/>
  <c r="H179" i="1"/>
  <c r="I179" i="1"/>
  <c r="J179" i="1"/>
  <c r="F179" i="1"/>
  <c r="C179" i="1"/>
  <c r="G83" i="1"/>
  <c r="H83" i="1"/>
  <c r="I83" i="1"/>
  <c r="J83" i="1"/>
  <c r="F83" i="1"/>
  <c r="C83" i="1"/>
  <c r="F956" i="2"/>
  <c r="C956" i="2"/>
  <c r="C979" i="2" s="1"/>
  <c r="G877" i="2"/>
  <c r="H877" i="2"/>
  <c r="I877" i="2"/>
  <c r="J877" i="2"/>
  <c r="F877" i="2"/>
  <c r="C877" i="2"/>
  <c r="G782" i="2"/>
  <c r="H782" i="2"/>
  <c r="I782" i="2"/>
  <c r="J782" i="2"/>
  <c r="F782" i="2"/>
  <c r="C782" i="2"/>
  <c r="F695" i="2"/>
  <c r="C695" i="2"/>
  <c r="F393" i="2"/>
  <c r="C393" i="2"/>
  <c r="G276" i="2"/>
  <c r="H276" i="2"/>
  <c r="I276" i="2"/>
  <c r="J276" i="2"/>
  <c r="F276" i="2"/>
  <c r="C276" i="2"/>
  <c r="G180" i="2"/>
  <c r="H180" i="2"/>
  <c r="I180" i="2"/>
  <c r="J180" i="2"/>
  <c r="F180" i="2"/>
  <c r="C180" i="2"/>
  <c r="G84" i="2"/>
  <c r="H84" i="2"/>
  <c r="I84" i="2"/>
  <c r="J84" i="2"/>
  <c r="F84" i="2"/>
  <c r="C84" i="2"/>
  <c r="F815" i="1" l="1"/>
  <c r="G738" i="1"/>
  <c r="G31" i="1"/>
  <c r="H31" i="1"/>
  <c r="I31" i="1"/>
  <c r="J31" i="1"/>
  <c r="F31" i="1"/>
  <c r="C735" i="2"/>
  <c r="G695" i="2" l="1"/>
  <c r="H695" i="2"/>
  <c r="I695" i="2"/>
  <c r="J695" i="2"/>
  <c r="G956" i="2" l="1"/>
  <c r="H956" i="2"/>
  <c r="I956" i="2"/>
  <c r="J956" i="2"/>
  <c r="G588" i="1" l="1"/>
  <c r="H588" i="1"/>
  <c r="I588" i="1"/>
  <c r="J588" i="1"/>
  <c r="G588" i="2"/>
  <c r="H588" i="2"/>
  <c r="I588" i="2"/>
  <c r="J588" i="2"/>
  <c r="F588" i="2"/>
  <c r="J843" i="1" l="1"/>
  <c r="I843" i="1"/>
  <c r="H843" i="1"/>
  <c r="G843" i="1"/>
  <c r="F843" i="1"/>
  <c r="J840" i="2"/>
  <c r="I840" i="2"/>
  <c r="H840" i="2"/>
  <c r="G840" i="2"/>
  <c r="F840" i="2"/>
  <c r="F899" i="1" l="1"/>
  <c r="I512" i="1"/>
  <c r="F978" i="2"/>
  <c r="F896" i="2"/>
  <c r="G419" i="1" l="1"/>
  <c r="H419" i="1"/>
  <c r="I419" i="1"/>
  <c r="J419" i="1"/>
  <c r="F419" i="1"/>
  <c r="G982" i="1"/>
  <c r="H982" i="1"/>
  <c r="I982" i="1"/>
  <c r="J982" i="1"/>
  <c r="F982" i="1"/>
  <c r="G899" i="1"/>
  <c r="H899" i="1"/>
  <c r="I899" i="1"/>
  <c r="J899" i="1"/>
  <c r="G839" i="1" l="1"/>
  <c r="H839" i="1"/>
  <c r="I839" i="1"/>
  <c r="J839" i="1"/>
  <c r="F839" i="1"/>
  <c r="G815" i="1"/>
  <c r="H815" i="1"/>
  <c r="I815" i="1"/>
  <c r="J815" i="1"/>
  <c r="H738" i="1"/>
  <c r="I738" i="1"/>
  <c r="J738" i="1"/>
  <c r="F738" i="1"/>
  <c r="G443" i="2"/>
  <c r="H443" i="2"/>
  <c r="I443" i="2"/>
  <c r="J443" i="2"/>
  <c r="F443" i="2"/>
  <c r="G536" i="1"/>
  <c r="H536" i="1"/>
  <c r="I536" i="1"/>
  <c r="J536" i="1"/>
  <c r="F536" i="1"/>
  <c r="G715" i="1"/>
  <c r="H715" i="1"/>
  <c r="I715" i="1"/>
  <c r="J715" i="1"/>
  <c r="F715" i="1"/>
  <c r="G614" i="1"/>
  <c r="H614" i="1"/>
  <c r="I614" i="1"/>
  <c r="J614" i="1"/>
  <c r="F614" i="1"/>
  <c r="G713" i="2" l="1"/>
  <c r="H713" i="2"/>
  <c r="I713" i="2"/>
  <c r="J713" i="2"/>
  <c r="F713" i="2"/>
  <c r="G638" i="1" l="1"/>
  <c r="H638" i="1"/>
  <c r="I638" i="1"/>
  <c r="J638" i="1"/>
  <c r="F638" i="1"/>
  <c r="G642" i="1"/>
  <c r="H642" i="1"/>
  <c r="I642" i="1"/>
  <c r="J642" i="1"/>
  <c r="F642" i="1"/>
  <c r="G512" i="1" l="1"/>
  <c r="H512" i="1"/>
  <c r="J512" i="1"/>
  <c r="F512" i="1"/>
  <c r="G495" i="1"/>
  <c r="H495" i="1"/>
  <c r="I495" i="1"/>
  <c r="J495" i="1"/>
  <c r="F495" i="1"/>
  <c r="G443" i="1" l="1"/>
  <c r="H443" i="1"/>
  <c r="I443" i="1"/>
  <c r="J443" i="1"/>
  <c r="F443" i="1"/>
  <c r="G341" i="1" l="1"/>
  <c r="H341" i="1"/>
  <c r="I341" i="1"/>
  <c r="J341" i="1"/>
  <c r="F341" i="1"/>
  <c r="G318" i="1"/>
  <c r="H318" i="1"/>
  <c r="I318" i="1"/>
  <c r="J318" i="1"/>
  <c r="F318" i="1"/>
  <c r="G234" i="1" l="1"/>
  <c r="H234" i="1"/>
  <c r="I234" i="1"/>
  <c r="J234" i="1"/>
  <c r="F234" i="1"/>
  <c r="G211" i="1" l="1"/>
  <c r="H211" i="1"/>
  <c r="I211" i="1"/>
  <c r="J211" i="1"/>
  <c r="F211" i="1"/>
  <c r="G139" i="1"/>
  <c r="H139" i="1"/>
  <c r="I139" i="1"/>
  <c r="J139" i="1"/>
  <c r="F139" i="1"/>
  <c r="G116" i="1"/>
  <c r="H116" i="1"/>
  <c r="I116" i="1"/>
  <c r="J116" i="1"/>
  <c r="F116" i="1"/>
  <c r="G36" i="1" l="1"/>
  <c r="H36" i="1"/>
  <c r="I36" i="1"/>
  <c r="J36" i="1"/>
  <c r="F36" i="1"/>
  <c r="I978" i="2"/>
  <c r="G978" i="2"/>
  <c r="H978" i="2"/>
  <c r="J978" i="2"/>
  <c r="G918" i="2" l="1"/>
  <c r="H918" i="2"/>
  <c r="I918" i="2"/>
  <c r="J918" i="2"/>
  <c r="F918" i="2"/>
  <c r="G896" i="2"/>
  <c r="H896" i="2"/>
  <c r="I896" i="2"/>
  <c r="J896" i="2"/>
  <c r="I836" i="2" l="1"/>
  <c r="F836" i="2"/>
  <c r="G735" i="2"/>
  <c r="H735" i="2"/>
  <c r="I735" i="2"/>
  <c r="J735" i="2"/>
  <c r="F735" i="2"/>
  <c r="G342" i="2"/>
  <c r="H342" i="2"/>
  <c r="I342" i="2"/>
  <c r="J342" i="2"/>
  <c r="F342" i="2"/>
  <c r="G140" i="2"/>
  <c r="H140" i="2"/>
  <c r="I140" i="2"/>
  <c r="J140" i="2"/>
  <c r="F140" i="2"/>
  <c r="G32" i="2"/>
  <c r="H32" i="2"/>
  <c r="I32" i="2"/>
  <c r="J32" i="2"/>
  <c r="F32" i="2"/>
  <c r="G812" i="2" l="1"/>
  <c r="H812" i="2"/>
  <c r="I812" i="2"/>
  <c r="J812" i="2"/>
  <c r="F812" i="2"/>
  <c r="G613" i="2"/>
  <c r="H613" i="2"/>
  <c r="I613" i="2"/>
  <c r="J613" i="2"/>
  <c r="F613" i="2"/>
  <c r="G637" i="2" l="1"/>
  <c r="H637" i="2"/>
  <c r="I637" i="2"/>
  <c r="J637" i="2"/>
  <c r="F637" i="2"/>
  <c r="G536" i="2"/>
  <c r="H536" i="2"/>
  <c r="I536" i="2"/>
  <c r="J536" i="2"/>
  <c r="F536" i="2"/>
  <c r="G512" i="2"/>
  <c r="H512" i="2"/>
  <c r="I512" i="2"/>
  <c r="J512" i="2"/>
  <c r="F512" i="2"/>
  <c r="G495" i="2" l="1"/>
  <c r="H495" i="2"/>
  <c r="I495" i="2"/>
  <c r="J495" i="2"/>
  <c r="F495" i="2"/>
  <c r="G420" i="2"/>
  <c r="H420" i="2"/>
  <c r="I420" i="2"/>
  <c r="J420" i="2"/>
  <c r="F420" i="2"/>
  <c r="G393" i="2"/>
  <c r="H393" i="2"/>
  <c r="I393" i="2"/>
  <c r="J393" i="2"/>
  <c r="G319" i="2" l="1"/>
  <c r="H319" i="2"/>
  <c r="I319" i="2"/>
  <c r="J319" i="2"/>
  <c r="F319" i="2"/>
  <c r="F235" i="2" l="1"/>
  <c r="G743" i="1" l="1"/>
  <c r="H743" i="1"/>
  <c r="I743" i="1"/>
  <c r="J743" i="1"/>
  <c r="F743" i="1"/>
  <c r="G740" i="2" l="1"/>
  <c r="H740" i="2"/>
  <c r="I740" i="2"/>
  <c r="J740" i="2"/>
  <c r="F740" i="2"/>
  <c r="G448" i="2"/>
  <c r="H448" i="2"/>
  <c r="I448" i="2"/>
  <c r="J448" i="2"/>
  <c r="F448" i="2"/>
  <c r="F212" i="2" l="1"/>
  <c r="G212" i="2" l="1"/>
  <c r="H212" i="2"/>
  <c r="I212" i="2"/>
  <c r="J212" i="2"/>
  <c r="I921" i="1" l="1"/>
  <c r="F921" i="1"/>
  <c r="I540" i="1"/>
  <c r="F540" i="1"/>
  <c r="F448" i="1"/>
  <c r="G448" i="1"/>
  <c r="H448" i="1"/>
  <c r="H513" i="1" s="1"/>
  <c r="I448" i="1"/>
  <c r="J448" i="1"/>
  <c r="C513" i="1"/>
  <c r="I345" i="1"/>
  <c r="F345" i="1"/>
  <c r="I238" i="1"/>
  <c r="I143" i="1"/>
  <c r="F143" i="1"/>
  <c r="C117" i="1"/>
  <c r="F37" i="2"/>
  <c r="F117" i="2"/>
  <c r="F144" i="2"/>
  <c r="F239" i="2"/>
  <c r="F346" i="2"/>
  <c r="F540" i="2"/>
  <c r="F641" i="2"/>
  <c r="F922" i="2"/>
  <c r="F979" i="2" s="1"/>
  <c r="G37" i="2"/>
  <c r="G117" i="2"/>
  <c r="G144" i="2"/>
  <c r="G235" i="2"/>
  <c r="G239" i="2"/>
  <c r="G346" i="2"/>
  <c r="G540" i="2"/>
  <c r="G614" i="2" s="1"/>
  <c r="G641" i="2"/>
  <c r="G836" i="2"/>
  <c r="G922" i="2"/>
  <c r="G979" i="2" s="1"/>
  <c r="H37" i="2"/>
  <c r="H117" i="2"/>
  <c r="H144" i="2"/>
  <c r="H235" i="2"/>
  <c r="H239" i="2"/>
  <c r="H346" i="2"/>
  <c r="H540" i="2"/>
  <c r="H641" i="2"/>
  <c r="H836" i="2"/>
  <c r="H922" i="2"/>
  <c r="H979" i="2" s="1"/>
  <c r="I37" i="2"/>
  <c r="I117" i="2"/>
  <c r="I144" i="2"/>
  <c r="I235" i="2"/>
  <c r="I239" i="2"/>
  <c r="I346" i="2"/>
  <c r="I540" i="2"/>
  <c r="I641" i="2"/>
  <c r="I922" i="2"/>
  <c r="I979" i="2" s="1"/>
  <c r="J37" i="2"/>
  <c r="J117" i="2"/>
  <c r="J144" i="2"/>
  <c r="J235" i="2"/>
  <c r="J239" i="2"/>
  <c r="J346" i="2"/>
  <c r="J540" i="2"/>
  <c r="J641" i="2"/>
  <c r="J836" i="2"/>
  <c r="J922" i="2"/>
  <c r="J979" i="2" s="1"/>
  <c r="C118" i="2"/>
  <c r="C213" i="2"/>
  <c r="C513" i="2"/>
  <c r="C614" i="2"/>
  <c r="C714" i="2"/>
  <c r="C813" i="2"/>
  <c r="C897" i="2"/>
  <c r="C421" i="2"/>
  <c r="C320" i="2"/>
  <c r="C716" i="1"/>
  <c r="C212" i="1"/>
  <c r="C319" i="1"/>
  <c r="G238" i="1"/>
  <c r="H238" i="1"/>
  <c r="J238" i="1"/>
  <c r="F238" i="1"/>
  <c r="G143" i="1"/>
  <c r="H143" i="1"/>
  <c r="J143" i="1"/>
  <c r="C983" i="1"/>
  <c r="C900" i="1"/>
  <c r="C816" i="1"/>
  <c r="C615" i="1"/>
  <c r="C420" i="1"/>
  <c r="G925" i="1"/>
  <c r="H925" i="1"/>
  <c r="I925" i="1"/>
  <c r="J925" i="1"/>
  <c r="F925" i="1"/>
  <c r="G540" i="1"/>
  <c r="H540" i="1"/>
  <c r="J540" i="1"/>
  <c r="G345" i="1"/>
  <c r="H345" i="1"/>
  <c r="J345" i="1"/>
  <c r="G921" i="1"/>
  <c r="H921" i="1"/>
  <c r="J921" i="1"/>
  <c r="C1183" i="2" l="1"/>
  <c r="C1184" i="2" s="1"/>
  <c r="C1187" i="1"/>
  <c r="C1188" i="1" s="1"/>
  <c r="G716" i="1"/>
  <c r="F212" i="1"/>
  <c r="J615" i="1"/>
  <c r="H816" i="1"/>
  <c r="J420" i="1"/>
  <c r="J900" i="1"/>
  <c r="F983" i="1"/>
  <c r="I420" i="1"/>
  <c r="J716" i="1"/>
  <c r="I716" i="1"/>
  <c r="F716" i="1"/>
  <c r="J117" i="1"/>
  <c r="F900" i="1"/>
  <c r="H983" i="1"/>
  <c r="H319" i="1"/>
  <c r="G900" i="1"/>
  <c r="I212" i="1"/>
  <c r="G319" i="1"/>
  <c r="J983" i="1"/>
  <c r="I117" i="1"/>
  <c r="F420" i="1"/>
  <c r="G816" i="1"/>
  <c r="I900" i="1"/>
  <c r="H900" i="1"/>
  <c r="J816" i="1"/>
  <c r="J212" i="1"/>
  <c r="H117" i="1"/>
  <c r="H716" i="1"/>
  <c r="F816" i="1"/>
  <c r="F319" i="1"/>
  <c r="H421" i="2"/>
  <c r="I513" i="2"/>
  <c r="H897" i="2"/>
  <c r="G897" i="2"/>
  <c r="F513" i="2"/>
  <c r="J897" i="2"/>
  <c r="I897" i="2"/>
  <c r="F897" i="2"/>
  <c r="H212" i="1"/>
  <c r="I983" i="1"/>
  <c r="I615" i="1"/>
  <c r="F615" i="1"/>
  <c r="G615" i="1"/>
  <c r="H615" i="1"/>
  <c r="F213" i="2"/>
  <c r="H513" i="2"/>
  <c r="I421" i="2"/>
  <c r="G421" i="2"/>
  <c r="G320" i="2"/>
  <c r="G213" i="2"/>
  <c r="G118" i="2"/>
  <c r="F714" i="2"/>
  <c r="J421" i="2"/>
  <c r="J320" i="2"/>
  <c r="G813" i="2"/>
  <c r="G714" i="2"/>
  <c r="J813" i="2"/>
  <c r="J714" i="2"/>
  <c r="J614" i="2"/>
  <c r="J513" i="2"/>
  <c r="J213" i="2"/>
  <c r="J118" i="2"/>
  <c r="I118" i="2"/>
  <c r="G513" i="2"/>
  <c r="F813" i="2"/>
  <c r="F421" i="2"/>
  <c r="F320" i="2"/>
  <c r="I813" i="2"/>
  <c r="I714" i="2"/>
  <c r="I614" i="2"/>
  <c r="I320" i="2"/>
  <c r="I213" i="2"/>
  <c r="F614" i="2"/>
  <c r="H813" i="2"/>
  <c r="H714" i="2"/>
  <c r="H614" i="2"/>
  <c r="H320" i="2"/>
  <c r="H213" i="2"/>
  <c r="H118" i="2"/>
  <c r="F118" i="2"/>
  <c r="J319" i="1"/>
  <c r="G117" i="1"/>
  <c r="G212" i="1"/>
  <c r="I816" i="1"/>
  <c r="F513" i="1"/>
  <c r="F117" i="1"/>
  <c r="I319" i="1"/>
  <c r="I513" i="1"/>
  <c r="H420" i="1"/>
  <c r="G983" i="1"/>
  <c r="G1187" i="1" s="1"/>
  <c r="G1188" i="1" s="1"/>
  <c r="G420" i="1"/>
  <c r="G513" i="1"/>
  <c r="J513" i="1"/>
  <c r="F1183" i="2" l="1"/>
  <c r="F1184" i="2" s="1"/>
  <c r="I1183" i="2"/>
  <c r="I1184" i="2" s="1"/>
  <c r="J1183" i="2"/>
  <c r="J1184" i="2" s="1"/>
  <c r="H1183" i="2"/>
  <c r="H1184" i="2" s="1"/>
  <c r="G1183" i="2"/>
  <c r="G1184" i="2" s="1"/>
  <c r="J1187" i="1"/>
  <c r="J1188" i="1" s="1"/>
  <c r="F1187" i="1"/>
  <c r="F1188" i="1" s="1"/>
  <c r="I1187" i="1"/>
  <c r="I1188" i="1" s="1"/>
  <c r="H1187" i="1"/>
  <c r="H1188" i="1" s="1"/>
</calcChain>
</file>

<file path=xl/sharedStrings.xml><?xml version="1.0" encoding="utf-8"?>
<sst xmlns="http://schemas.openxmlformats.org/spreadsheetml/2006/main" count="3657" uniqueCount="585">
  <si>
    <t xml:space="preserve">       Руководитель дошкольной образовательной</t>
  </si>
  <si>
    <t xml:space="preserve">       организации</t>
  </si>
  <si>
    <t>для организации питания детей в дошкольных учреждениях</t>
  </si>
  <si>
    <t xml:space="preserve"> </t>
  </si>
  <si>
    <t>День 1 - ый</t>
  </si>
  <si>
    <t xml:space="preserve">Наименование блюд и </t>
  </si>
  <si>
    <t>Масса</t>
  </si>
  <si>
    <t>Кол - во</t>
  </si>
  <si>
    <t>Пищевые   вещества</t>
  </si>
  <si>
    <t>Энергетическая</t>
  </si>
  <si>
    <t>Витамин</t>
  </si>
  <si>
    <t>Сборник рецептур</t>
  </si>
  <si>
    <t>продуктов</t>
  </si>
  <si>
    <t>порции</t>
  </si>
  <si>
    <t xml:space="preserve">   (в гр )</t>
  </si>
  <si>
    <t xml:space="preserve">ценность </t>
  </si>
  <si>
    <t>брутто</t>
  </si>
  <si>
    <t>нетто</t>
  </si>
  <si>
    <t>белки</t>
  </si>
  <si>
    <t>жиры</t>
  </si>
  <si>
    <t>угл-ды</t>
  </si>
  <si>
    <t>Ккал</t>
  </si>
  <si>
    <t>С</t>
  </si>
  <si>
    <t>ЗАВТРАК</t>
  </si>
  <si>
    <t>ТТК №7Д</t>
  </si>
  <si>
    <t>Крупа рисовая</t>
  </si>
  <si>
    <t>Крупа пшенная</t>
  </si>
  <si>
    <t>Молоко</t>
  </si>
  <si>
    <t>Вода</t>
  </si>
  <si>
    <t>Сахар</t>
  </si>
  <si>
    <t>Соль</t>
  </si>
  <si>
    <t>Масло сливочное</t>
  </si>
  <si>
    <t>Кофейный напиток с  молоком</t>
  </si>
  <si>
    <t>Кофейный напиток</t>
  </si>
  <si>
    <t>Бутерброд  с маслом сливочным</t>
  </si>
  <si>
    <t>30/5</t>
  </si>
  <si>
    <t>Батон нарезной</t>
  </si>
  <si>
    <t>Итого:</t>
  </si>
  <si>
    <t>2 - ой ЗАВТРАК</t>
  </si>
  <si>
    <t>ОБЕД</t>
  </si>
  <si>
    <t>Лук репчатый</t>
  </si>
  <si>
    <t>Яйцо</t>
  </si>
  <si>
    <t>Вода для фарша</t>
  </si>
  <si>
    <t>Масса полуфабриката</t>
  </si>
  <si>
    <t>Картофель</t>
  </si>
  <si>
    <t>Морковь</t>
  </si>
  <si>
    <t>Масло растительное</t>
  </si>
  <si>
    <t>Сухари панировочные</t>
  </si>
  <si>
    <t>масса полуфабриката</t>
  </si>
  <si>
    <t>Капуста свежая</t>
  </si>
  <si>
    <t>Мука пшеничная</t>
  </si>
  <si>
    <t>Томат-паста</t>
  </si>
  <si>
    <t>Фрукты свежие</t>
  </si>
  <si>
    <t>Кондитерские изделия</t>
  </si>
  <si>
    <t>печенье</t>
  </si>
  <si>
    <t>яйцо</t>
  </si>
  <si>
    <t>масло сливочное</t>
  </si>
  <si>
    <t>Пюре Картофельное</t>
  </si>
  <si>
    <t>Чай с сахаром</t>
  </si>
  <si>
    <t>сахар</t>
  </si>
  <si>
    <t>ВСЕГО:</t>
  </si>
  <si>
    <t>День 2- ой</t>
  </si>
  <si>
    <t>Сборник</t>
  </si>
  <si>
    <t>рецептур</t>
  </si>
  <si>
    <t>вода</t>
  </si>
  <si>
    <t>Какао с  молоком</t>
  </si>
  <si>
    <t>Какао-порошок</t>
  </si>
  <si>
    <t>Сыр</t>
  </si>
  <si>
    <t>Свекла</t>
  </si>
  <si>
    <t>Сметана</t>
  </si>
  <si>
    <t>масса гарнира</t>
  </si>
  <si>
    <t>вафли</t>
  </si>
  <si>
    <t>Творог</t>
  </si>
  <si>
    <t>крупа манная</t>
  </si>
  <si>
    <t>Чай с сахаром и лимоном</t>
  </si>
  <si>
    <t>лимон</t>
  </si>
  <si>
    <t>День 3 - ий</t>
  </si>
  <si>
    <t>ТТК № 9Д</t>
  </si>
  <si>
    <t>Крупа пшеничная</t>
  </si>
  <si>
    <t>Чай с молоком,сахаром</t>
  </si>
  <si>
    <t>морковь</t>
  </si>
  <si>
    <t>Горох</t>
  </si>
  <si>
    <t>бульон</t>
  </si>
  <si>
    <t>сметана</t>
  </si>
  <si>
    <t>День 4 - ый</t>
  </si>
  <si>
    <t>Крупа геркулесовая</t>
  </si>
  <si>
    <t>сухари панировочные</t>
  </si>
  <si>
    <t>Соус :</t>
  </si>
  <si>
    <t>Соус сметанный</t>
  </si>
  <si>
    <t>150</t>
  </si>
  <si>
    <t>День 5 - ый</t>
  </si>
  <si>
    <t>мука пшеничная</t>
  </si>
  <si>
    <t>дрожжи сухие</t>
  </si>
  <si>
    <t>масса отварной рыбы</t>
  </si>
  <si>
    <t>макаронные изделия</t>
  </si>
  <si>
    <t>Крупа перловая</t>
  </si>
  <si>
    <t>Биточки рубленые из рыбы</t>
  </si>
  <si>
    <t>День 7 - ой</t>
  </si>
  <si>
    <t>Крупа манная</t>
  </si>
  <si>
    <t>ТТК №4Д</t>
  </si>
  <si>
    <t>50/25</t>
  </si>
  <si>
    <t>День 10 - ый</t>
  </si>
  <si>
    <t>ТТК №5Д</t>
  </si>
  <si>
    <t>Масса лапши</t>
  </si>
  <si>
    <t>лук репчатый</t>
  </si>
  <si>
    <t>огурцы соленые</t>
  </si>
  <si>
    <t>Примечание:</t>
  </si>
  <si>
    <t>2.При отсутствии каких-либо продуктов, в целях обеспечения полноценного сбалансированного питания, разрешается их замена на равноценные</t>
  </si>
  <si>
    <t>по составу продукты в соответствии с таблицей замены продуктов по белкам и углеводам (Приложение №14)</t>
  </si>
  <si>
    <t>3. При разработке меню для дошкольных учреждений (ДОУ) были использованы следующие нормативно - технические документы:</t>
  </si>
  <si>
    <t>учреждений,   Тутельян В.А., МогильныйМ.П.    Москва Дели принт 2010г.</t>
  </si>
  <si>
    <t>школах , Тутельян В.А.    Москва   2004 г.</t>
  </si>
  <si>
    <t>1.4. Справочник рецептур  блюддля питания детей г. Москвы,выпуск 4,2003</t>
  </si>
  <si>
    <t>1.5. Сборник технологических нормативов, рецептур блюд кулинарных изделий для детского питания, "Партнер", 2010</t>
  </si>
  <si>
    <t xml:space="preserve">3. В разработанном меню предусмотрено использование следующего сырья: </t>
  </si>
  <si>
    <t xml:space="preserve">говядина 1 категории упитанности ; </t>
  </si>
  <si>
    <t>рыба мороженая крупная или средняя потрошенная без головы</t>
  </si>
  <si>
    <t>картофель рассчитан по закладке продуктов с1.09(25% отходы) морковь, свекла рассчитаны с 1.09 (20% отходы)</t>
  </si>
  <si>
    <t>масло сливочное с массовой долей жира 72,5%</t>
  </si>
  <si>
    <t>сметана с массовой долей жира 15%</t>
  </si>
  <si>
    <t>кисломолочные продукты, молоко с массовой долей жира 2,5%</t>
  </si>
  <si>
    <t>витамин</t>
  </si>
  <si>
    <t xml:space="preserve">    ценность </t>
  </si>
  <si>
    <t>25/5</t>
  </si>
  <si>
    <t xml:space="preserve">Чай с сахаром </t>
  </si>
  <si>
    <t>25/5/5</t>
  </si>
  <si>
    <t>150/10</t>
  </si>
  <si>
    <t>ТТК №9Д</t>
  </si>
  <si>
    <t>масло растительное</t>
  </si>
  <si>
    <t>Пищевые вещества</t>
  </si>
  <si>
    <t xml:space="preserve">вода </t>
  </si>
  <si>
    <t>картофель</t>
  </si>
  <si>
    <t>крупа гречневая</t>
  </si>
  <si>
    <t xml:space="preserve">макаронные изделия </t>
  </si>
  <si>
    <t>вода питьевая</t>
  </si>
  <si>
    <t>рыба (минтай с/м БГ)</t>
  </si>
  <si>
    <t>№420 СБ дошк 2016</t>
  </si>
  <si>
    <t>№420 Сб дошк 2016</t>
  </si>
  <si>
    <t>№86 сб дошк 2016</t>
  </si>
  <si>
    <t xml:space="preserve">№386 СБ </t>
  </si>
  <si>
    <t>дошк.2016</t>
  </si>
  <si>
    <t>томатная паста</t>
  </si>
  <si>
    <t>мука пшеничная на подпыл</t>
  </si>
  <si>
    <t>№394 СБ дошк 2016</t>
  </si>
  <si>
    <t>ТТК №3</t>
  </si>
  <si>
    <t>Бульон</t>
  </si>
  <si>
    <t>масса теста</t>
  </si>
  <si>
    <t>масса готового мясного фарша</t>
  </si>
  <si>
    <t>масса отварного протертого картофеля</t>
  </si>
  <si>
    <t>масса припущенного лука</t>
  </si>
  <si>
    <t>№308 СБ дошк 2016</t>
  </si>
  <si>
    <t>Кисломолочный напиток</t>
  </si>
  <si>
    <t>организациях,   Тутельян В.А., МогильныйМ.П.    Москва Дели плюс 2016г.</t>
  </si>
  <si>
    <t>сельскозозяйственная птица охлажденная потрошенная</t>
  </si>
  <si>
    <t>яйца куриные  рассчитаны условно при массе брутто 48г- массой нетто 40г</t>
  </si>
  <si>
    <t xml:space="preserve">огурцы соленые в банках без уксуса, с лимонной кислотой </t>
  </si>
  <si>
    <t>130/3</t>
  </si>
  <si>
    <t>кисломолочный напиток</t>
  </si>
  <si>
    <t>Пудинг рыбный</t>
  </si>
  <si>
    <t>№286 СБ дошк 2016</t>
  </si>
  <si>
    <t>молоко</t>
  </si>
  <si>
    <t>Соус молочный</t>
  </si>
  <si>
    <t>масса  соуса</t>
  </si>
  <si>
    <t>60/20</t>
  </si>
  <si>
    <t>150/5</t>
  </si>
  <si>
    <t>Макаронные изделия отварные с маслом</t>
  </si>
  <si>
    <t>№219 Сб дошк 2016</t>
  </si>
  <si>
    <t>масса готовых фрикаделек</t>
  </si>
  <si>
    <t>Крупа пшено</t>
  </si>
  <si>
    <t>ТТК № 6Д</t>
  </si>
  <si>
    <t>Горох колотый</t>
  </si>
  <si>
    <t>Вода питьевая</t>
  </si>
  <si>
    <t>ТТК №6Д</t>
  </si>
  <si>
    <t>Бутерброд  с сыром, маслом сливочным</t>
  </si>
  <si>
    <t>Бутерброд с сыром, маслом сливочным</t>
  </si>
  <si>
    <t>Хлеб пшеничный</t>
  </si>
  <si>
    <t xml:space="preserve">1. Предусмотренные среднесуточные нормы, утвержденные СанПиН применены с учетом пребывания детей в ДОУ </t>
  </si>
  <si>
    <t xml:space="preserve"> Тутельян В.А.,   Москва  Дели Плюс 2012 г.</t>
  </si>
  <si>
    <t>масса пудинга</t>
  </si>
  <si>
    <t>Бутерброд с маслом сливочным</t>
  </si>
  <si>
    <t xml:space="preserve">масса каши </t>
  </si>
  <si>
    <t>масса каши с овощами</t>
  </si>
  <si>
    <t>Каша гречневая рассыпчатая с овощами с маслом сливочным</t>
  </si>
  <si>
    <t xml:space="preserve">сахар </t>
  </si>
  <si>
    <t>яблоки свежие</t>
  </si>
  <si>
    <t>капуста свежая</t>
  </si>
  <si>
    <t>соль иодированная</t>
  </si>
  <si>
    <t>Кондитерское изделие</t>
  </si>
  <si>
    <t>мармелад</t>
  </si>
  <si>
    <t>крупа пшенная</t>
  </si>
  <si>
    <t>масса омлетной смеси</t>
  </si>
  <si>
    <t>масса готового омлета</t>
  </si>
  <si>
    <t>Булочка дорожная</t>
  </si>
  <si>
    <t>масло растительное для смазки изделй</t>
  </si>
  <si>
    <t>для крошки:</t>
  </si>
  <si>
    <t>масса крошки</t>
  </si>
  <si>
    <t>изюм</t>
  </si>
  <si>
    <t>выход готовой запеканки</t>
  </si>
  <si>
    <t>Соус сметанный :</t>
  </si>
  <si>
    <t>110/20</t>
  </si>
  <si>
    <t>110/3</t>
  </si>
  <si>
    <t>масса отварных сухофруктов</t>
  </si>
  <si>
    <t>повидло</t>
  </si>
  <si>
    <t>Утверждаю</t>
  </si>
  <si>
    <t xml:space="preserve">    Согласовано</t>
  </si>
  <si>
    <t>с 12 - часовым  пребыванием от 3 до 7 лет</t>
  </si>
  <si>
    <t>с 12 - часовым  пребыванием от 1 года до 3 лет</t>
  </si>
  <si>
    <t>чай весовой</t>
  </si>
  <si>
    <t>Хлеб ржаной</t>
  </si>
  <si>
    <t>соль йодированная</t>
  </si>
  <si>
    <t>Омлет натуральный</t>
  </si>
  <si>
    <t>цыплята - бройлеры с/м</t>
  </si>
  <si>
    <t>130/20</t>
  </si>
  <si>
    <t>или фарш куриный</t>
  </si>
  <si>
    <t>Соль йодированная</t>
  </si>
  <si>
    <t>Чай с мармеладом</t>
  </si>
  <si>
    <t>Сахарный песок</t>
  </si>
  <si>
    <t>Дрожжи сухие</t>
  </si>
  <si>
    <t>Манная крупа</t>
  </si>
  <si>
    <t>№304 сб шк 2017</t>
  </si>
  <si>
    <t>День 6 - ый</t>
  </si>
  <si>
    <t>хлеб пшеничный</t>
  </si>
  <si>
    <t>№88 СБ дошк 2016</t>
  </si>
  <si>
    <t>День 7- ой</t>
  </si>
  <si>
    <t>180/7</t>
  </si>
  <si>
    <t>День 8 - ой</t>
  </si>
  <si>
    <t>День 9- ый</t>
  </si>
  <si>
    <t>Крупа полбяная</t>
  </si>
  <si>
    <t>ТТК №1Д</t>
  </si>
  <si>
    <t>или фарш рыбный</t>
  </si>
  <si>
    <t>2 неделя</t>
  </si>
  <si>
    <t>вермишель</t>
  </si>
  <si>
    <t>Каша "Дружба" молочная с маслом сливочным</t>
  </si>
  <si>
    <t>150/2</t>
  </si>
  <si>
    <t>Каша  полбяная молочная с маслом сливочным</t>
  </si>
  <si>
    <t>Рис отварной рассыпчатый с маслом сливочным</t>
  </si>
  <si>
    <t>150/5/5</t>
  </si>
  <si>
    <t>Каша  пшенная молочная с маслом сливочным</t>
  </si>
  <si>
    <t xml:space="preserve"> 45/15</t>
  </si>
  <si>
    <t>130</t>
  </si>
  <si>
    <t>Каша манная молочная с маслом сливочным</t>
  </si>
  <si>
    <t>Каша  пшеничная молочная с маслом сливочным</t>
  </si>
  <si>
    <t>Каша геркулесовая молочная с маслом сливочным</t>
  </si>
  <si>
    <t>Каша полбяная молочная с маслом сливочным</t>
  </si>
  <si>
    <t>Каша пшенная молочная с маслом сливочным</t>
  </si>
  <si>
    <t>Каша манная молочная  с маслом сливочным</t>
  </si>
  <si>
    <t>Каша пшеничная молочная с маслом сливочным</t>
  </si>
  <si>
    <t>Каша Геркулесовая молочная с маслом сливочным</t>
  </si>
  <si>
    <t>180/3</t>
  </si>
  <si>
    <t>180/6</t>
  </si>
  <si>
    <t>30/5/5</t>
  </si>
  <si>
    <t>180/6/7</t>
  </si>
  <si>
    <t>40/20</t>
  </si>
  <si>
    <t>110/2</t>
  </si>
  <si>
    <t>150/30</t>
  </si>
  <si>
    <t>140/3</t>
  </si>
  <si>
    <t>УПЛОТНЕННЫЙ ПОЛДНИК</t>
  </si>
  <si>
    <t>Крупа ячневая</t>
  </si>
  <si>
    <t>Кисель</t>
  </si>
  <si>
    <t>Кисель-концентрат</t>
  </si>
  <si>
    <t>Томатная паста</t>
  </si>
  <si>
    <r>
      <rPr>
        <b/>
        <sz val="12"/>
        <color theme="1"/>
        <rFont val="Times New Roman"/>
        <family val="1"/>
        <charset val="204"/>
      </rPr>
      <t>(яблоки</t>
    </r>
    <r>
      <rPr>
        <sz val="12"/>
        <color theme="1"/>
        <rFont val="Times New Roman"/>
        <family val="1"/>
        <charset val="204"/>
      </rPr>
      <t>,или апельсин, или банан,или мандарин )</t>
    </r>
  </si>
  <si>
    <t>Напиток из сухофруктов</t>
  </si>
  <si>
    <t>№394 Сб дошк 2016</t>
  </si>
  <si>
    <t>сухофрукты</t>
  </si>
  <si>
    <r>
      <rPr>
        <b/>
        <sz val="10"/>
        <color theme="1"/>
        <rFont val="Times New Roman"/>
        <family val="1"/>
        <charset val="204"/>
      </rPr>
      <t>(яблоки</t>
    </r>
    <r>
      <rPr>
        <sz val="10"/>
        <color theme="1"/>
        <rFont val="Times New Roman"/>
        <family val="1"/>
        <charset val="204"/>
      </rPr>
      <t>,или апельсин, или банан,или мандарин)</t>
    </r>
  </si>
  <si>
    <r>
      <t>1.1</t>
    </r>
    <r>
      <rPr>
        <sz val="10"/>
        <color theme="1"/>
        <rFont val="Times New Roman"/>
        <family val="1"/>
        <charset val="204"/>
      </rPr>
      <t xml:space="preserve"> Сборник рецептур блюд и кулинарных изделий для питания детей в дошкольных образовательных</t>
    </r>
  </si>
  <si>
    <r>
      <t>1.2</t>
    </r>
    <r>
      <rPr>
        <sz val="10"/>
        <color theme="1"/>
        <rFont val="Times New Roman"/>
        <family val="1"/>
        <charset val="204"/>
      </rPr>
      <t xml:space="preserve"> Сборник рецептур блюд и кулинарных изделий для предприятия общественного питания при общеобразовательных</t>
    </r>
  </si>
  <si>
    <r>
      <t>1.3</t>
    </r>
    <r>
      <rPr>
        <sz val="10"/>
        <color theme="1"/>
        <rFont val="Times New Roman"/>
        <family val="1"/>
        <charset val="204"/>
      </rPr>
      <t xml:space="preserve"> Таблица химического состава и калорийности российских продуктов питания</t>
    </r>
  </si>
  <si>
    <r>
      <t>1.6.</t>
    </r>
    <r>
      <rPr>
        <sz val="10"/>
        <color theme="1"/>
        <rFont val="Times New Roman"/>
        <family val="1"/>
        <charset val="204"/>
      </rPr>
      <t xml:space="preserve"> Сборник рецептур на продукцию питания для питания детей в дошкольных образовательных</t>
    </r>
  </si>
  <si>
    <t>Напиток из шиповника</t>
  </si>
  <si>
    <t>Каша ячневая молочная с маслом сливочным</t>
  </si>
  <si>
    <t>ТТК №10Д</t>
  </si>
  <si>
    <t>свекла</t>
  </si>
  <si>
    <t>Котлеты рыбные</t>
  </si>
  <si>
    <t>№234 сб шк 2017</t>
  </si>
  <si>
    <t>Пудинг творожный с повидлом</t>
  </si>
  <si>
    <t>Компот из свежих яблок</t>
  </si>
  <si>
    <t xml:space="preserve">шиповник </t>
  </si>
  <si>
    <t>№399 сб дошк 2016</t>
  </si>
  <si>
    <t>40/40</t>
  </si>
  <si>
    <t>№91,128 сб дошк 2016</t>
  </si>
  <si>
    <t>клецки:</t>
  </si>
  <si>
    <t>масса готовых клецек</t>
  </si>
  <si>
    <t>Биточки "Домашние"</t>
  </si>
  <si>
    <t>Акт проработки от 25.12.2018 №569</t>
  </si>
  <si>
    <t>130/2</t>
  </si>
  <si>
    <t>№205 сб шк 2017</t>
  </si>
  <si>
    <t>ТТК 580/а от 24.06.2020</t>
  </si>
  <si>
    <t>шиповник</t>
  </si>
  <si>
    <t>цыплята-бройлеры с/м</t>
  </si>
  <si>
    <t>Вермишель отварная</t>
  </si>
  <si>
    <t>30/30</t>
  </si>
  <si>
    <t xml:space="preserve">Шиповник </t>
  </si>
  <si>
    <r>
      <rPr>
        <b/>
        <sz val="10"/>
        <color theme="1"/>
        <rFont val="Times New Roman"/>
        <family val="1"/>
        <charset val="204"/>
      </rPr>
      <t>(яблоки</t>
    </r>
    <r>
      <rPr>
        <sz val="10"/>
        <color theme="1"/>
        <rFont val="Times New Roman"/>
        <family val="1"/>
        <charset val="204"/>
      </rPr>
      <t>,или апельсин, или банан,или мандарин )</t>
    </r>
  </si>
  <si>
    <t>или фарш говяжий</t>
  </si>
  <si>
    <t>Слойка сладкая</t>
  </si>
  <si>
    <t>масса пф</t>
  </si>
  <si>
    <t>Сборник национальных блюд и кулинарных изделий Стр. 150 СБ Казань 1997</t>
  </si>
  <si>
    <t>мука пшеничная в/с</t>
  </si>
  <si>
    <t xml:space="preserve">Макаронные изделия отварные </t>
  </si>
  <si>
    <t>Суп вермишелевый с картофелем с мясными фрикадельками</t>
  </si>
  <si>
    <t>говядина (котлетное мясо)</t>
  </si>
  <si>
    <t>масса полуфабриката фрикаделек</t>
  </si>
  <si>
    <t>180/10</t>
  </si>
  <si>
    <t>Яйцо куриное</t>
  </si>
  <si>
    <t>150/10/5</t>
  </si>
  <si>
    <t>180/10/5</t>
  </si>
  <si>
    <t>Повидло</t>
  </si>
  <si>
    <t>150/6</t>
  </si>
  <si>
    <t>ТТК</t>
  </si>
  <si>
    <t>Котлеты рубленые из говядины</t>
  </si>
  <si>
    <t>СБ дошкольн. №299, 2016</t>
  </si>
  <si>
    <t>Борщ  со свежей капустой, картофелем на курином бульоне, со сметаной</t>
  </si>
  <si>
    <t>Плов из отварной птицы</t>
  </si>
  <si>
    <t>масса отварной птицы</t>
  </si>
  <si>
    <t>Плов из  отварной птицы</t>
  </si>
  <si>
    <t>Жаркое из филе птицы</t>
  </si>
  <si>
    <t>масса готовой мякоти птицы</t>
  </si>
  <si>
    <t xml:space="preserve">ТТК </t>
  </si>
  <si>
    <t>Компот из урюка</t>
  </si>
  <si>
    <t>урюк</t>
  </si>
  <si>
    <t>суповая засыпка (звездочки)</t>
  </si>
  <si>
    <t>Суп молочный со звездочками</t>
  </si>
  <si>
    <t>говядина (котлетное мясо б/к)</t>
  </si>
  <si>
    <t>Запеканка картофельная с мясом со сметанным соусом</t>
  </si>
  <si>
    <t>Щи  со свежей капустой с картофелем на курином бульоне,  со сметаной</t>
  </si>
  <si>
    <t>Компот из изюма и яблок</t>
  </si>
  <si>
    <t>№414 Дели 2016</t>
  </si>
  <si>
    <t>№1 Дели 2016</t>
  </si>
  <si>
    <t>№249 СБдошк 2016</t>
  </si>
  <si>
    <t>№394 сб дошк 2016</t>
  </si>
  <si>
    <t>180</t>
  </si>
  <si>
    <t>160/10</t>
  </si>
  <si>
    <t>ИТОГО за 1 день в среднем на 1 воспитанника</t>
  </si>
  <si>
    <t>молоко сгущенное</t>
  </si>
  <si>
    <t>Запеканка творожная с молоком сгущенным</t>
  </si>
  <si>
    <t>Макаронные изделия отварные с маслом сливочным</t>
  </si>
  <si>
    <t xml:space="preserve"> Директор ООО "ФУДСОЦСЕРВИС"</t>
  </si>
  <si>
    <t>Харламова Э.Р.</t>
  </si>
  <si>
    <t>Директор ООО "ФУДСОЦСЕРВИС"</t>
  </si>
  <si>
    <t>0,5</t>
  </si>
  <si>
    <t>Кисломолочный напиток (кефир)</t>
  </si>
  <si>
    <t>Кисломолочный напиток с сахаром (кефир)</t>
  </si>
  <si>
    <t>Кондитерское изделие (вафли)</t>
  </si>
  <si>
    <t>Кисломолочный напиток (ряженка)</t>
  </si>
  <si>
    <t>Кондитерское изделие (печенье)</t>
  </si>
  <si>
    <t>Кисломолочный напиток (катык)</t>
  </si>
  <si>
    <r>
      <t>Фрукты свежие</t>
    </r>
    <r>
      <rPr>
        <b/>
        <sz val="12"/>
        <color theme="1"/>
        <rFont val="Times New Roman"/>
        <family val="1"/>
        <charset val="204"/>
      </rPr>
      <t xml:space="preserve"> (яблоки)</t>
    </r>
  </si>
  <si>
    <t>Наименование блюд и продуктов</t>
  </si>
  <si>
    <t>Салат из отварной свеклы с маслом растительным</t>
  </si>
  <si>
    <t>Сок в инд упаковке/разливной</t>
  </si>
  <si>
    <t>зеленый горошек к/с</t>
  </si>
  <si>
    <t>№34 сб дошк 2016</t>
  </si>
  <si>
    <t>Сок (нектар) в инд упаковке</t>
  </si>
  <si>
    <t>Сок (нектар) разливной</t>
  </si>
  <si>
    <t>яйцо куриное</t>
  </si>
  <si>
    <t>ИТОГО в среднем на 1 воспитанника в день</t>
  </si>
  <si>
    <t>ТТ по АП от 23.05.2022</t>
  </si>
  <si>
    <t>масса фарша</t>
  </si>
  <si>
    <t>масло растительное для смазки изделий</t>
  </si>
  <si>
    <t>масло растительное для смазки листа</t>
  </si>
  <si>
    <t xml:space="preserve">Омлет натуральный </t>
  </si>
  <si>
    <t>Овощное рагу</t>
  </si>
  <si>
    <t>Бутерброд с сыром, с маслом сливочным</t>
  </si>
  <si>
    <t>Борщ  со свежей капустой, картофелем на курином бульоне , со сметаной</t>
  </si>
  <si>
    <t xml:space="preserve">Суп-лапша домашняя на курином бульоне </t>
  </si>
  <si>
    <t>Жаркое с мясом птицы</t>
  </si>
  <si>
    <t>Биточки рубленые из рыбы с овощами</t>
  </si>
  <si>
    <t>Картофель запеченный</t>
  </si>
  <si>
    <t>Биточки рубленые из рыбы запеченные в томатном соусе с овощами</t>
  </si>
  <si>
    <t>ТТК №784 от 17.11.2023</t>
  </si>
  <si>
    <t xml:space="preserve">масса готовых котлет </t>
  </si>
  <si>
    <t>соус томатный с овощами</t>
  </si>
  <si>
    <t>бульон или вода</t>
  </si>
  <si>
    <t>масса готового томатного соуса</t>
  </si>
  <si>
    <t xml:space="preserve">картофель </t>
  </si>
  <si>
    <t>№147 сб шк 2017</t>
  </si>
  <si>
    <t>Суп гороховый с картофелем, на курином бульоне</t>
  </si>
  <si>
    <t>Суп гороховый с картофелем на курином бульоне</t>
  </si>
  <si>
    <t>масса запеченной моркови</t>
  </si>
  <si>
    <t>масса припущенной капусты</t>
  </si>
  <si>
    <t>соус:</t>
  </si>
  <si>
    <t>масса соуса</t>
  </si>
  <si>
    <t>Рагу из овощей</t>
  </si>
  <si>
    <t>масса рагу</t>
  </si>
  <si>
    <t xml:space="preserve">Лук репчатый </t>
  </si>
  <si>
    <t>Соль иодированная</t>
  </si>
  <si>
    <t>Цыплята - бройлеры с/м</t>
  </si>
  <si>
    <t>Масса полуфабриката фрикаделек</t>
  </si>
  <si>
    <t>Фрикадельки из птицы</t>
  </si>
  <si>
    <t>№222 Сб дошк 2016</t>
  </si>
  <si>
    <t>Борщ  со свежей капустой, картофелем на курином бульоне,со сметаной</t>
  </si>
  <si>
    <t xml:space="preserve">Масса припущенного лука </t>
  </si>
  <si>
    <t>ТТК 1001 от 10.06.2024</t>
  </si>
  <si>
    <t>Пудинг творожный запеченный с повидлом</t>
  </si>
  <si>
    <t>ТТК №753 от 20.08.2022</t>
  </si>
  <si>
    <t>Рассольник домашний, с мясными фрикадельками и со сметаной</t>
  </si>
  <si>
    <t>Рассольник домашний, с мясными фрикадельками, со сметаной</t>
  </si>
  <si>
    <t>Тефтели куриные запеченные в сметанно-томатном соусе</t>
  </si>
  <si>
    <t>сметанно-томатный соус:</t>
  </si>
  <si>
    <t xml:space="preserve">масса готовых тефтелей </t>
  </si>
  <si>
    <t>Булочка сладкая</t>
  </si>
  <si>
    <t>40/30</t>
  </si>
  <si>
    <r>
      <rPr>
        <b/>
        <sz val="11"/>
        <color theme="1"/>
        <rFont val="Times New Roman"/>
        <family val="1"/>
        <charset val="204"/>
      </rPr>
      <t>(яблоки</t>
    </r>
    <r>
      <rPr>
        <sz val="11"/>
        <color theme="1"/>
        <rFont val="Times New Roman"/>
        <family val="1"/>
        <charset val="204"/>
      </rPr>
      <t>,или апельсин, или банан,или мандарин)</t>
    </r>
  </si>
  <si>
    <t>масса томатного соуса с овощами</t>
  </si>
  <si>
    <t>Рассольник домашний, с мясными фрикадельками, и со сметаной</t>
  </si>
  <si>
    <t xml:space="preserve">Молоко кипяченое </t>
  </si>
  <si>
    <t>Молоко кипяченое</t>
  </si>
  <si>
    <t>№419 СБ дошк 2016</t>
  </si>
  <si>
    <t>(молоко)</t>
  </si>
  <si>
    <t>№419 Сб дошк 2016</t>
  </si>
  <si>
    <r>
      <rPr>
        <b/>
        <sz val="10"/>
        <color theme="1"/>
        <rFont val="Times New Roman"/>
        <family val="1"/>
        <charset val="204"/>
      </rPr>
      <t>(Кефир</t>
    </r>
    <r>
      <rPr>
        <sz val="10"/>
        <color theme="1"/>
        <rFont val="Times New Roman"/>
        <family val="1"/>
        <charset val="204"/>
      </rPr>
      <t>,ряженка,катык)</t>
    </r>
  </si>
  <si>
    <r>
      <t>(кефир,</t>
    </r>
    <r>
      <rPr>
        <b/>
        <sz val="10"/>
        <color theme="1"/>
        <rFont val="Times New Roman"/>
        <family val="1"/>
        <charset val="204"/>
      </rPr>
      <t>ряженка</t>
    </r>
    <r>
      <rPr>
        <sz val="10"/>
        <color theme="1"/>
        <rFont val="Times New Roman"/>
        <family val="1"/>
        <charset val="204"/>
      </rPr>
      <t>,катык)</t>
    </r>
  </si>
  <si>
    <r>
      <t>(кефир,ряженка,</t>
    </r>
    <r>
      <rPr>
        <b/>
        <sz val="10"/>
        <color theme="1"/>
        <rFont val="Times New Roman"/>
        <family val="1"/>
        <charset val="204"/>
      </rPr>
      <t>катык</t>
    </r>
    <r>
      <rPr>
        <sz val="10"/>
        <color theme="1"/>
        <rFont val="Times New Roman"/>
        <family val="1"/>
        <charset val="204"/>
      </rPr>
      <t>)</t>
    </r>
  </si>
  <si>
    <r>
      <t>(кефир,</t>
    </r>
    <r>
      <rPr>
        <b/>
        <sz val="10"/>
        <color theme="1"/>
        <rFont val="Times New Roman"/>
        <family val="1"/>
        <charset val="204"/>
      </rPr>
      <t>ряженка</t>
    </r>
    <r>
      <rPr>
        <sz val="10"/>
        <color theme="1"/>
        <rFont val="Times New Roman"/>
        <family val="1"/>
        <charset val="204"/>
      </rPr>
      <t>,катык</t>
    </r>
    <r>
      <rPr>
        <b/>
        <sz val="10"/>
        <color theme="1"/>
        <rFont val="Times New Roman"/>
        <family val="1"/>
        <charset val="204"/>
      </rPr>
      <t>)</t>
    </r>
  </si>
  <si>
    <r>
      <t>(кефир,ряженка</t>
    </r>
    <r>
      <rPr>
        <b/>
        <sz val="10"/>
        <color theme="1"/>
        <rFont val="Times New Roman"/>
        <family val="1"/>
        <charset val="204"/>
      </rPr>
      <t>,катык</t>
    </r>
    <r>
      <rPr>
        <sz val="10"/>
        <color theme="1"/>
        <rFont val="Times New Roman"/>
        <family val="1"/>
        <charset val="204"/>
      </rPr>
      <t>)</t>
    </r>
  </si>
  <si>
    <r>
      <t>(</t>
    </r>
    <r>
      <rPr>
        <b/>
        <sz val="12"/>
        <color theme="1"/>
        <rFont val="Times New Roman"/>
        <family val="1"/>
        <charset val="204"/>
      </rPr>
      <t>Кефир</t>
    </r>
    <r>
      <rPr>
        <sz val="12"/>
        <color theme="1"/>
        <rFont val="Times New Roman"/>
        <family val="1"/>
        <charset val="204"/>
      </rPr>
      <t>,ряженка,катык)</t>
    </r>
  </si>
  <si>
    <r>
      <t>(Кефир</t>
    </r>
    <r>
      <rPr>
        <b/>
        <sz val="12"/>
        <color theme="1"/>
        <rFont val="Times New Roman"/>
        <family val="1"/>
        <charset val="204"/>
      </rPr>
      <t>,ряженка</t>
    </r>
    <r>
      <rPr>
        <sz val="12"/>
        <color theme="1"/>
        <rFont val="Times New Roman"/>
        <family val="1"/>
        <charset val="204"/>
      </rPr>
      <t>,катык)</t>
    </r>
  </si>
  <si>
    <r>
      <t>(Кефир</t>
    </r>
    <r>
      <rPr>
        <b/>
        <sz val="12"/>
        <color theme="1"/>
        <rFont val="Times New Roman"/>
        <family val="1"/>
        <charset val="204"/>
      </rPr>
      <t>,</t>
    </r>
    <r>
      <rPr>
        <sz val="12"/>
        <color theme="1"/>
        <rFont val="Times New Roman"/>
        <family val="1"/>
        <charset val="204"/>
      </rPr>
      <t>ряженка,</t>
    </r>
    <r>
      <rPr>
        <b/>
        <sz val="12"/>
        <color theme="1"/>
        <rFont val="Times New Roman"/>
        <family val="1"/>
        <charset val="204"/>
      </rPr>
      <t>катык</t>
    </r>
    <r>
      <rPr>
        <sz val="12"/>
        <color theme="1"/>
        <rFont val="Times New Roman"/>
        <family val="1"/>
        <charset val="204"/>
      </rPr>
      <t>)</t>
    </r>
  </si>
  <si>
    <r>
      <t>(кефир,ряженка,</t>
    </r>
    <r>
      <rPr>
        <b/>
        <sz val="12"/>
        <color theme="1"/>
        <rFont val="Times New Roman"/>
        <family val="1"/>
        <charset val="204"/>
      </rPr>
      <t>катык</t>
    </r>
    <r>
      <rPr>
        <sz val="12"/>
        <color theme="1"/>
        <rFont val="Times New Roman"/>
        <family val="1"/>
        <charset val="204"/>
      </rPr>
      <t>)</t>
    </r>
  </si>
  <si>
    <r>
      <t>(кефир,</t>
    </r>
    <r>
      <rPr>
        <b/>
        <sz val="12"/>
        <color theme="1"/>
        <rFont val="Times New Roman"/>
        <family val="1"/>
        <charset val="204"/>
      </rPr>
      <t>ряженка</t>
    </r>
    <r>
      <rPr>
        <sz val="12"/>
        <color theme="1"/>
        <rFont val="Times New Roman"/>
        <family val="1"/>
        <charset val="204"/>
      </rPr>
      <t>,катык)</t>
    </r>
  </si>
  <si>
    <r>
      <rPr>
        <b/>
        <sz val="12"/>
        <color theme="1"/>
        <rFont val="Times New Roman"/>
        <family val="1"/>
        <charset val="204"/>
      </rPr>
      <t>(Кефир</t>
    </r>
    <r>
      <rPr>
        <sz val="12"/>
        <color theme="1"/>
        <rFont val="Times New Roman"/>
        <family val="1"/>
        <charset val="204"/>
      </rPr>
      <t>,ряженка,катык)</t>
    </r>
  </si>
  <si>
    <t>Чай с молоком, сахаром</t>
  </si>
  <si>
    <t>Эч-почмак с мясным фаршем</t>
  </si>
  <si>
    <t>Суп картофельный с клецками с мясными фрикадельками</t>
  </si>
  <si>
    <t>Рассольник ленинградский на  бульоне из индейки, со сметаной</t>
  </si>
  <si>
    <t>Индейка тушеная с овощами по-татарски</t>
  </si>
  <si>
    <t>Гуляш из отварной индейки</t>
  </si>
  <si>
    <t>Суп картофельный с пшенной крупой на  бульоне из индейки</t>
  </si>
  <si>
    <t>Суп картофельный с пшенной крупой на бульоне из индейки</t>
  </si>
  <si>
    <t xml:space="preserve">филе индейки </t>
  </si>
  <si>
    <t>№260 сб рецептур 2017</t>
  </si>
  <si>
    <t>Рассольник ленинградский на бульоне из индейки, со сметаной</t>
  </si>
  <si>
    <t>Рассольник ленинградский на бульоне из индейки,со сметаной</t>
  </si>
  <si>
    <t>Индейки тушеная с овощами по- татарски</t>
  </si>
  <si>
    <t>филе индейки</t>
  </si>
  <si>
    <t>масса отварного филе индейки</t>
  </si>
  <si>
    <t xml:space="preserve">Суп картофельный с пшенной крупой на бульоне из индейки </t>
  </si>
  <si>
    <t>Индейка тушеная с овощами по- татарски</t>
  </si>
  <si>
    <t>индейка филе</t>
  </si>
  <si>
    <t xml:space="preserve">Суп картофельный с клецками, с мясными фрикадельками </t>
  </si>
  <si>
    <t>Суп картофельный с клецками, с мясными фрикадельками</t>
  </si>
  <si>
    <t>Суп-лапша домашняя на курином бульоне</t>
  </si>
  <si>
    <t>Салат из припущенной моркови с яблоками</t>
  </si>
  <si>
    <t>Капуста тушеная (доп. гарнир)</t>
  </si>
  <si>
    <t>Салат из картофеля с солеными огурцами</t>
  </si>
  <si>
    <t>Винегрет овощной</t>
  </si>
  <si>
    <t>№3 сб дошк 2016</t>
  </si>
  <si>
    <t>№180, сб дошк 2016</t>
  </si>
  <si>
    <t>№339 СБ дошк 2016</t>
  </si>
  <si>
    <t>№410, 411 Дели 2016</t>
  </si>
  <si>
    <t>табл 6 стр 136, Дели +, 2012</t>
  </si>
  <si>
    <t>табл 6 стр 134, Дели +, 2012</t>
  </si>
  <si>
    <t>№416 Дели 2016</t>
  </si>
  <si>
    <t>№63, сб дошк 2016</t>
  </si>
  <si>
    <t>№321, сб дошк 2016</t>
  </si>
  <si>
    <t>№342 сб шк 2017</t>
  </si>
  <si>
    <t>табл 6 стр 144, Дели +, 2012</t>
  </si>
  <si>
    <t>№251 сб дошк 2016</t>
  </si>
  <si>
    <t>№412 Дели 2016</t>
  </si>
  <si>
    <t>№453 сб дошк 2016</t>
  </si>
  <si>
    <t>№418 Дели 2016</t>
  </si>
  <si>
    <t>№413 сб дошк 2016</t>
  </si>
  <si>
    <t>дошк. 2016</t>
  </si>
  <si>
    <t xml:space="preserve">№87 СБ дошк. 2016 </t>
  </si>
  <si>
    <t>№325, сб дошк 2016</t>
  </si>
  <si>
    <t>№148, сб дошк 2016</t>
  </si>
  <si>
    <t>№366, сб дошк 2016</t>
  </si>
  <si>
    <t>№100, сб дошк 2016</t>
  </si>
  <si>
    <t>№81 сб дошк 2016</t>
  </si>
  <si>
    <t>№229, сб дошк 2016</t>
  </si>
  <si>
    <t xml:space="preserve">№219 Сб дошк. 2016 </t>
  </si>
  <si>
    <t>№411 сб дошк 2016</t>
  </si>
  <si>
    <t>№91, 128 сб дошк 2016</t>
  </si>
  <si>
    <t>№299, СБ дошкольн. 2016</t>
  </si>
  <si>
    <t>№73, сб дошк 2016</t>
  </si>
  <si>
    <t>№82 сб дошк 2016</t>
  </si>
  <si>
    <t>№94 сб дошк 2016</t>
  </si>
  <si>
    <t>№88 сб дошк 2016</t>
  </si>
  <si>
    <t>№1 Дели 2010</t>
  </si>
  <si>
    <t>№63 сб дошк 2016</t>
  </si>
  <si>
    <t>№321 сб дошк 2016</t>
  </si>
  <si>
    <t>№251, сб дошк 2016</t>
  </si>
  <si>
    <t>№87, сб дошк 2016</t>
  </si>
  <si>
    <t>№325, Сб дошк 2016</t>
  </si>
  <si>
    <t>№392 Дели 2010</t>
  </si>
  <si>
    <t>№219, сб дошк 2016</t>
  </si>
  <si>
    <t>№393 Дели 2010</t>
  </si>
  <si>
    <t>№395 Дели 2010</t>
  </si>
  <si>
    <t>№299 СБ дошкольн., 2016</t>
  </si>
  <si>
    <t>Салат из квашеной капусты</t>
  </si>
  <si>
    <t>Салат из зеленого горошка к/с</t>
  </si>
  <si>
    <t>Салат из свеклы отварной с маслом растительным</t>
  </si>
  <si>
    <t>яблоки</t>
  </si>
  <si>
    <t>№39 дошк. СБ 2016</t>
  </si>
  <si>
    <t>капуста квашеная</t>
  </si>
  <si>
    <t>сахарный песок</t>
  </si>
  <si>
    <t>Салат с картофелем и солеными огурцами</t>
  </si>
  <si>
    <t>№23 сб дошколь. 2016</t>
  </si>
  <si>
    <t>Согласно акту проработки №10 от 15.06.2016г</t>
  </si>
  <si>
    <t>№10 Сб дошколь. 2016</t>
  </si>
  <si>
    <t>№139 сб шк 2017</t>
  </si>
  <si>
    <t>Салат из припущеной моркови с яблоком</t>
  </si>
  <si>
    <t>№39 сб дошколь. 2016</t>
  </si>
  <si>
    <t>40</t>
  </si>
  <si>
    <t>№46 сб дошк 2016</t>
  </si>
  <si>
    <t>День 11 - ый</t>
  </si>
  <si>
    <t>День 12 - ый</t>
  </si>
  <si>
    <t xml:space="preserve">Суп молочный с клецками </t>
  </si>
  <si>
    <t xml:space="preserve">Каша кукурузная молочная с маслом сливочным </t>
  </si>
  <si>
    <t xml:space="preserve">Чай с молоком, сахаром </t>
  </si>
  <si>
    <t xml:space="preserve">Бутерброд с маслом сливочным </t>
  </si>
  <si>
    <t>Итого</t>
  </si>
  <si>
    <t xml:space="preserve">Суп картофельный с мясными фрикадельками </t>
  </si>
  <si>
    <t>Суфле куриное с рисом</t>
  </si>
  <si>
    <t xml:space="preserve">Напиток из сухофруктов </t>
  </si>
  <si>
    <t xml:space="preserve">Компот из урюка </t>
  </si>
  <si>
    <t xml:space="preserve">Хлеб ржаной </t>
  </si>
  <si>
    <t>Ватрушка королевская</t>
  </si>
  <si>
    <t xml:space="preserve">Хлеб пшеничный </t>
  </si>
  <si>
    <t xml:space="preserve">Чай с мармеладом </t>
  </si>
  <si>
    <t xml:space="preserve">Чай с яблоком и сахаром </t>
  </si>
  <si>
    <t>Булочка "Российская"</t>
  </si>
  <si>
    <t xml:space="preserve">Банан </t>
  </si>
  <si>
    <t xml:space="preserve">Сок </t>
  </si>
  <si>
    <t>ВСЕГО</t>
  </si>
  <si>
    <t>Салат из зеленого           горошка к/с</t>
  </si>
  <si>
    <t>Тефтели мясные</t>
  </si>
  <si>
    <t>Суп гороховый,на курином бульоне,с гренками</t>
  </si>
  <si>
    <t>Суп молочный с клецками</t>
  </si>
  <si>
    <t>№105,128 сб дошк2016</t>
  </si>
  <si>
    <t>№ 410,411сб дошкДели 2016</t>
  </si>
  <si>
    <t>№3 сб дошк2016</t>
  </si>
  <si>
    <t>Суп картофельный с мясными фрикадельками</t>
  </si>
  <si>
    <t>№89,129 сб дошк 2016</t>
  </si>
  <si>
    <t>фрикадельки мясные:</t>
  </si>
  <si>
    <t>70</t>
  </si>
  <si>
    <t>№ 328 сб дошк 2016</t>
  </si>
  <si>
    <t>масса отварной мякоти птицы</t>
  </si>
  <si>
    <t>крупа рисовая</t>
  </si>
  <si>
    <t>масса вязкой рисовой каши</t>
  </si>
  <si>
    <t xml:space="preserve">сыр </t>
  </si>
  <si>
    <t>масса готового суфле</t>
  </si>
  <si>
    <t>табл 6 стр 144,Дели + 2012</t>
  </si>
  <si>
    <t>№229,сб дошк2016</t>
  </si>
  <si>
    <t>№430 СБ шк 2017</t>
  </si>
  <si>
    <t>сахар (для отделки)</t>
  </si>
  <si>
    <t>яйцо (для смазки)</t>
  </si>
  <si>
    <t>170/10</t>
  </si>
  <si>
    <t>№ 411 сб дошк 2016</t>
  </si>
  <si>
    <t>табл 6 стр 134,Дели + 2012</t>
  </si>
  <si>
    <t>Каша кукурузная молочная с маслом сливочным</t>
  </si>
  <si>
    <t>180/5</t>
  </si>
  <si>
    <t>ТТК №2Д</t>
  </si>
  <si>
    <t>Крупа кукурузная</t>
  </si>
  <si>
    <t>№ 413 сб дошк 2016</t>
  </si>
  <si>
    <t>№1 сб дошк,2016</t>
  </si>
  <si>
    <t>№119, сб шк2017</t>
  </si>
  <si>
    <t>горох</t>
  </si>
  <si>
    <t>гренки пшеничные</t>
  </si>
  <si>
    <t>ТТК №810 от 15.02.2023</t>
  </si>
  <si>
    <t>посыпка низ:</t>
  </si>
  <si>
    <t>творожная начинка:</t>
  </si>
  <si>
    <t>Чай с яблоком и сахаром</t>
  </si>
  <si>
    <t>180/10/6</t>
  </si>
  <si>
    <t>яблоко</t>
  </si>
  <si>
    <t>№418 Дели2016</t>
  </si>
  <si>
    <t>ИТОГО за 12 дней</t>
  </si>
  <si>
    <t>Салат из картофеля с зеленым горошком к/с</t>
  </si>
  <si>
    <t>Салат картофельный с зеленым горошком к/с</t>
  </si>
  <si>
    <t>№26 сб дошк. 2016</t>
  </si>
  <si>
    <t>СБ дошкольн. №303, 2016</t>
  </si>
  <si>
    <t xml:space="preserve">говядина (котлетное мясо б/к) </t>
  </si>
  <si>
    <t>Мука пшеничная в/с</t>
  </si>
  <si>
    <t>Суп гороховый на курином бульоне, с гренками</t>
  </si>
  <si>
    <t>№410,411 Дели2016</t>
  </si>
  <si>
    <t>55</t>
  </si>
  <si>
    <t>140/4</t>
  </si>
  <si>
    <t>ТТК № 2Д</t>
  </si>
  <si>
    <t>№1 Дели сб дошк2016</t>
  </si>
  <si>
    <t>посыпка верх:</t>
  </si>
  <si>
    <t>Всего:</t>
  </si>
  <si>
    <t xml:space="preserve">МЕНЮ-РОТАЦИЯ 12ч с УП (12 дн) </t>
  </si>
  <si>
    <t>Примерное 12-дневное меню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</si>
</sst>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;[Red]0.00"/>
    <numFmt numFmtId="166" formatCode="0.0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color theme="1"/>
      <name val="Calibri"/>
      <family val="2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32">
    <xf numFmtId="0" fontId="0" fillId="0" borderId="0" xfId="0"/>
    <xf numFmtId="0" fontId="3" fillId="2" borderId="5" xfId="0" applyFont="1" applyFill="1" applyBorder="1" applyAlignment="1">
      <alignment wrapText="1"/>
    </xf>
    <xf numFmtId="2" fontId="6" fillId="2" borderId="10" xfId="0" applyNumberFormat="1" applyFont="1" applyFill="1" applyBorder="1" applyAlignment="1">
      <alignment horizontal="center" wrapText="1"/>
    </xf>
    <xf numFmtId="0" fontId="2" fillId="2" borderId="0" xfId="0" applyFont="1" applyFill="1"/>
    <xf numFmtId="0" fontId="3" fillId="2" borderId="0" xfId="0" applyFont="1" applyFill="1" applyAlignment="1">
      <alignment horizontal="right"/>
    </xf>
    <xf numFmtId="2" fontId="3" fillId="2" borderId="0" xfId="0" applyNumberFormat="1" applyFont="1" applyFill="1" applyAlignment="1">
      <alignment horizontal="right"/>
    </xf>
    <xf numFmtId="2" fontId="2" fillId="2" borderId="0" xfId="0" applyNumberFormat="1" applyFont="1" applyFill="1" applyAlignment="1">
      <alignment horizontal="right"/>
    </xf>
    <xf numFmtId="2" fontId="2" fillId="2" borderId="0" xfId="0" applyNumberFormat="1" applyFont="1" applyFill="1"/>
    <xf numFmtId="2" fontId="3" fillId="2" borderId="0" xfId="0" applyNumberFormat="1" applyFont="1" applyFill="1"/>
    <xf numFmtId="0" fontId="3" fillId="2" borderId="0" xfId="0" applyFont="1" applyFill="1" applyAlignment="1">
      <alignment wrapText="1"/>
    </xf>
    <xf numFmtId="0" fontId="5" fillId="2" borderId="0" xfId="0" applyFont="1" applyFill="1"/>
    <xf numFmtId="2" fontId="2" fillId="2" borderId="0" xfId="0" applyNumberFormat="1" applyFont="1" applyFill="1" applyAlignment="1">
      <alignment horizontal="left"/>
    </xf>
    <xf numFmtId="0" fontId="3" fillId="2" borderId="0" xfId="0" applyFont="1" applyFill="1"/>
    <xf numFmtId="2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wrapText="1"/>
    </xf>
    <xf numFmtId="2" fontId="2" fillId="2" borderId="0" xfId="0" applyNumberFormat="1" applyFont="1" applyFill="1" applyAlignment="1">
      <alignment wrapText="1"/>
    </xf>
    <xf numFmtId="2" fontId="3" fillId="2" borderId="0" xfId="0" applyNumberFormat="1" applyFont="1" applyFill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2" fontId="3" fillId="2" borderId="3" xfId="0" applyNumberFormat="1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left" wrapText="1"/>
    </xf>
    <xf numFmtId="0" fontId="3" fillId="2" borderId="3" xfId="0" applyFont="1" applyFill="1" applyBorder="1" applyAlignment="1">
      <alignment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2" fontId="3" fillId="2" borderId="5" xfId="0" applyNumberFormat="1" applyFont="1" applyFill="1" applyBorder="1" applyAlignment="1">
      <alignment horizontal="center" vertical="top" wrapText="1"/>
    </xf>
    <xf numFmtId="2" fontId="3" fillId="2" borderId="6" xfId="0" applyNumberFormat="1" applyFont="1" applyFill="1" applyBorder="1" applyAlignment="1">
      <alignment horizontal="center" vertical="top" wrapText="1"/>
    </xf>
    <xf numFmtId="2" fontId="3" fillId="2" borderId="7" xfId="0" applyNumberFormat="1" applyFont="1" applyFill="1" applyBorder="1" applyAlignment="1">
      <alignment horizontal="center" vertical="top" wrapText="1"/>
    </xf>
    <xf numFmtId="2" fontId="3" fillId="2" borderId="8" xfId="0" applyNumberFormat="1" applyFont="1" applyFill="1" applyBorder="1" applyAlignment="1">
      <alignment horizontal="center" vertical="top" wrapText="1"/>
    </xf>
    <xf numFmtId="2" fontId="3" fillId="2" borderId="0" xfId="0" applyNumberFormat="1" applyFont="1" applyFill="1" applyAlignment="1">
      <alignment horizontal="center" vertical="top" wrapText="1"/>
    </xf>
    <xf numFmtId="2" fontId="3" fillId="2" borderId="5" xfId="0" applyNumberFormat="1" applyFont="1" applyFill="1" applyBorder="1" applyAlignment="1">
      <alignment wrapText="1"/>
    </xf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 applyAlignment="1">
      <alignment wrapText="1"/>
    </xf>
    <xf numFmtId="0" fontId="3" fillId="2" borderId="8" xfId="0" applyFont="1" applyFill="1" applyBorder="1" applyAlignment="1">
      <alignment wrapText="1"/>
    </xf>
    <xf numFmtId="0" fontId="3" fillId="2" borderId="7" xfId="0" applyFont="1" applyFill="1" applyBorder="1" applyAlignment="1">
      <alignment horizontal="center" wrapText="1"/>
    </xf>
    <xf numFmtId="2" fontId="3" fillId="2" borderId="9" xfId="0" applyNumberFormat="1" applyFont="1" applyFill="1" applyBorder="1" applyAlignment="1">
      <alignment horizontal="center" wrapText="1"/>
    </xf>
    <xf numFmtId="2" fontId="3" fillId="2" borderId="10" xfId="0" applyNumberFormat="1" applyFont="1" applyFill="1" applyBorder="1" applyAlignment="1">
      <alignment horizontal="center" wrapText="1"/>
    </xf>
    <xf numFmtId="0" fontId="3" fillId="2" borderId="9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wrapText="1"/>
    </xf>
    <xf numFmtId="2" fontId="3" fillId="2" borderId="5" xfId="0" applyNumberFormat="1" applyFont="1" applyFill="1" applyBorder="1" applyAlignment="1">
      <alignment horizontal="center" wrapText="1"/>
    </xf>
    <xf numFmtId="2" fontId="3" fillId="2" borderId="3" xfId="0" applyNumberFormat="1" applyFont="1" applyFill="1" applyBorder="1" applyAlignment="1">
      <alignment wrapText="1"/>
    </xf>
    <xf numFmtId="2" fontId="3" fillId="2" borderId="6" xfId="0" applyNumberFormat="1" applyFont="1" applyFill="1" applyBorder="1" applyAlignment="1">
      <alignment wrapText="1"/>
    </xf>
    <xf numFmtId="2" fontId="3" fillId="2" borderId="11" xfId="0" applyNumberFormat="1" applyFont="1" applyFill="1" applyBorder="1" applyAlignment="1">
      <alignment wrapText="1"/>
    </xf>
    <xf numFmtId="0" fontId="3" fillId="2" borderId="6" xfId="0" applyFont="1" applyFill="1" applyBorder="1" applyAlignment="1">
      <alignment horizontal="center" wrapText="1"/>
    </xf>
    <xf numFmtId="2" fontId="3" fillId="2" borderId="6" xfId="0" applyNumberFormat="1" applyFont="1" applyFill="1" applyBorder="1" applyAlignment="1">
      <alignment horizontal="center" wrapText="1"/>
    </xf>
    <xf numFmtId="2" fontId="3" fillId="2" borderId="0" xfId="0" applyNumberFormat="1" applyFont="1" applyFill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6" fillId="2" borderId="10" xfId="0" applyFont="1" applyFill="1" applyBorder="1" applyAlignment="1">
      <alignment wrapText="1"/>
    </xf>
    <xf numFmtId="0" fontId="4" fillId="2" borderId="12" xfId="0" applyFont="1" applyFill="1" applyBorder="1" applyAlignment="1">
      <alignment wrapText="1"/>
    </xf>
    <xf numFmtId="0" fontId="6" fillId="2" borderId="9" xfId="0" applyFont="1" applyFill="1" applyBorder="1" applyAlignment="1">
      <alignment horizontal="center" wrapText="1"/>
    </xf>
    <xf numFmtId="2" fontId="4" fillId="2" borderId="10" xfId="0" applyNumberFormat="1" applyFont="1" applyFill="1" applyBorder="1" applyAlignment="1">
      <alignment horizontal="center" wrapText="1"/>
    </xf>
    <xf numFmtId="2" fontId="4" fillId="2" borderId="9" xfId="0" applyNumberFormat="1" applyFont="1" applyFill="1" applyBorder="1" applyAlignment="1">
      <alignment horizontal="center" wrapText="1"/>
    </xf>
    <xf numFmtId="2" fontId="6" fillId="2" borderId="9" xfId="0" applyNumberFormat="1" applyFont="1" applyFill="1" applyBorder="1" applyAlignment="1">
      <alignment horizontal="center" wrapText="1"/>
    </xf>
    <xf numFmtId="0" fontId="4" fillId="2" borderId="9" xfId="0" applyFont="1" applyFill="1" applyBorder="1" applyAlignment="1">
      <alignment wrapText="1"/>
    </xf>
    <xf numFmtId="0" fontId="15" fillId="2" borderId="0" xfId="0" applyFont="1" applyFill="1"/>
    <xf numFmtId="2" fontId="4" fillId="2" borderId="9" xfId="0" applyNumberFormat="1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2" fillId="2" borderId="5" xfId="0" applyFont="1" applyFill="1" applyBorder="1" applyAlignment="1">
      <alignment horizontal="center" wrapText="1"/>
    </xf>
    <xf numFmtId="2" fontId="2" fillId="2" borderId="0" xfId="0" applyNumberFormat="1" applyFont="1" applyFill="1" applyAlignment="1">
      <alignment horizontal="center" wrapText="1"/>
    </xf>
    <xf numFmtId="2" fontId="2" fillId="2" borderId="3" xfId="0" applyNumberFormat="1" applyFont="1" applyFill="1" applyBorder="1" applyAlignment="1">
      <alignment horizontal="center" wrapText="1"/>
    </xf>
    <xf numFmtId="2" fontId="3" fillId="2" borderId="11" xfId="0" applyNumberFormat="1" applyFont="1" applyFill="1" applyBorder="1" applyAlignment="1">
      <alignment horizontal="center" wrapText="1"/>
    </xf>
    <xf numFmtId="0" fontId="12" fillId="2" borderId="6" xfId="0" applyFont="1" applyFill="1" applyBorder="1" applyAlignment="1">
      <alignment wrapText="1"/>
    </xf>
    <xf numFmtId="49" fontId="3" fillId="2" borderId="5" xfId="0" applyNumberFormat="1" applyFont="1" applyFill="1" applyBorder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49" fontId="3" fillId="2" borderId="6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vertical="center" wrapText="1"/>
    </xf>
    <xf numFmtId="2" fontId="3" fillId="2" borderId="5" xfId="0" applyNumberFormat="1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2" borderId="15" xfId="0" applyFont="1" applyFill="1" applyBorder="1" applyAlignment="1">
      <alignment wrapText="1"/>
    </xf>
    <xf numFmtId="1" fontId="3" fillId="2" borderId="6" xfId="0" applyNumberFormat="1" applyFont="1" applyFill="1" applyBorder="1" applyAlignment="1">
      <alignment horizontal="center" wrapText="1"/>
    </xf>
    <xf numFmtId="0" fontId="3" fillId="2" borderId="6" xfId="0" applyFont="1" applyFill="1" applyBorder="1" applyAlignment="1">
      <alignment vertical="center" wrapText="1"/>
    </xf>
    <xf numFmtId="0" fontId="3" fillId="2" borderId="15" xfId="0" applyFont="1" applyFill="1" applyBorder="1" applyAlignment="1">
      <alignment wrapText="1"/>
    </xf>
    <xf numFmtId="0" fontId="3" fillId="2" borderId="13" xfId="0" applyFont="1" applyFill="1" applyBorder="1" applyAlignment="1">
      <alignment wrapText="1"/>
    </xf>
    <xf numFmtId="2" fontId="3" fillId="2" borderId="13" xfId="0" applyNumberFormat="1" applyFont="1" applyFill="1" applyBorder="1" applyAlignment="1">
      <alignment horizontal="center" wrapText="1"/>
    </xf>
    <xf numFmtId="2" fontId="3" fillId="2" borderId="14" xfId="0" applyNumberFormat="1" applyFont="1" applyFill="1" applyBorder="1" applyAlignment="1">
      <alignment horizontal="center" wrapText="1"/>
    </xf>
    <xf numFmtId="2" fontId="3" fillId="2" borderId="7" xfId="0" applyNumberFormat="1" applyFont="1" applyFill="1" applyBorder="1" applyAlignment="1">
      <alignment horizontal="center" wrapText="1"/>
    </xf>
    <xf numFmtId="2" fontId="3" fillId="2" borderId="8" xfId="0" applyNumberFormat="1" applyFont="1" applyFill="1" applyBorder="1" applyAlignment="1">
      <alignment horizontal="center" wrapText="1"/>
    </xf>
    <xf numFmtId="0" fontId="6" fillId="2" borderId="10" xfId="0" applyFont="1" applyFill="1" applyBorder="1" applyAlignment="1">
      <alignment horizontal="center" wrapText="1"/>
    </xf>
    <xf numFmtId="2" fontId="4" fillId="2" borderId="16" xfId="0" applyNumberFormat="1" applyFont="1" applyFill="1" applyBorder="1" applyAlignment="1">
      <alignment horizontal="center" wrapText="1"/>
    </xf>
    <xf numFmtId="0" fontId="4" fillId="2" borderId="0" xfId="0" applyFont="1" applyFill="1" applyAlignment="1">
      <alignment wrapText="1"/>
    </xf>
    <xf numFmtId="0" fontId="3" fillId="2" borderId="5" xfId="0" applyFont="1" applyFill="1" applyBorder="1"/>
    <xf numFmtId="49" fontId="3" fillId="2" borderId="6" xfId="0" applyNumberFormat="1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6" xfId="0" applyFont="1" applyFill="1" applyBorder="1" applyAlignment="1">
      <alignment horizontal="center"/>
    </xf>
    <xf numFmtId="2" fontId="3" fillId="2" borderId="0" xfId="0" applyNumberFormat="1" applyFont="1" applyFill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 wrapText="1"/>
    </xf>
    <xf numFmtId="0" fontId="6" fillId="2" borderId="12" xfId="0" applyFont="1" applyFill="1" applyBorder="1" applyAlignment="1">
      <alignment wrapText="1"/>
    </xf>
    <xf numFmtId="2" fontId="6" fillId="2" borderId="9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right" wrapText="1"/>
    </xf>
    <xf numFmtId="2" fontId="3" fillId="2" borderId="0" xfId="0" applyNumberFormat="1" applyFont="1" applyFill="1" applyAlignment="1">
      <alignment horizontal="right" wrapText="1"/>
    </xf>
    <xf numFmtId="2" fontId="3" fillId="2" borderId="2" xfId="0" applyNumberFormat="1" applyFont="1" applyFill="1" applyBorder="1" applyAlignment="1">
      <alignment wrapText="1"/>
    </xf>
    <xf numFmtId="2" fontId="3" fillId="2" borderId="8" xfId="0" applyNumberFormat="1" applyFont="1" applyFill="1" applyBorder="1" applyAlignment="1">
      <alignment wrapText="1"/>
    </xf>
    <xf numFmtId="0" fontId="3" fillId="2" borderId="5" xfId="0" applyFont="1" applyFill="1" applyBorder="1" applyAlignment="1">
      <alignment vertical="top" wrapText="1"/>
    </xf>
    <xf numFmtId="0" fontId="3" fillId="2" borderId="0" xfId="0" applyFont="1" applyFill="1" applyAlignment="1">
      <alignment vertical="top" wrapText="1"/>
    </xf>
    <xf numFmtId="0" fontId="3" fillId="2" borderId="6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center" vertical="top" wrapText="1"/>
    </xf>
    <xf numFmtId="2" fontId="3" fillId="2" borderId="13" xfId="0" applyNumberFormat="1" applyFont="1" applyFill="1" applyBorder="1" applyAlignment="1">
      <alignment horizontal="center" vertical="top" wrapText="1"/>
    </xf>
    <xf numFmtId="0" fontId="3" fillId="2" borderId="13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2" fontId="3" fillId="2" borderId="11" xfId="0" applyNumberFormat="1" applyFont="1" applyFill="1" applyBorder="1" applyAlignment="1">
      <alignment horizontal="center"/>
    </xf>
    <xf numFmtId="2" fontId="3" fillId="2" borderId="5" xfId="0" applyNumberFormat="1" applyFont="1" applyFill="1" applyBorder="1" applyAlignment="1">
      <alignment horizontal="center"/>
    </xf>
    <xf numFmtId="2" fontId="3" fillId="2" borderId="3" xfId="0" applyNumberFormat="1" applyFont="1" applyFill="1" applyBorder="1" applyAlignment="1">
      <alignment horizontal="right" wrapText="1"/>
    </xf>
    <xf numFmtId="164" fontId="3" fillId="2" borderId="0" xfId="0" applyNumberFormat="1" applyFont="1" applyFill="1" applyAlignment="1">
      <alignment horizontal="center" wrapText="1"/>
    </xf>
    <xf numFmtId="164" fontId="3" fillId="2" borderId="6" xfId="0" applyNumberFormat="1" applyFont="1" applyFill="1" applyBorder="1" applyAlignment="1">
      <alignment horizontal="center" wrapText="1"/>
    </xf>
    <xf numFmtId="164" fontId="3" fillId="2" borderId="11" xfId="0" applyNumberFormat="1" applyFont="1" applyFill="1" applyBorder="1" applyAlignment="1">
      <alignment horizontal="center" wrapText="1"/>
    </xf>
    <xf numFmtId="0" fontId="6" fillId="2" borderId="13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/>
    </xf>
    <xf numFmtId="2" fontId="3" fillId="2" borderId="3" xfId="0" applyNumberFormat="1" applyFont="1" applyFill="1" applyBorder="1" applyAlignment="1">
      <alignment horizontal="center"/>
    </xf>
    <xf numFmtId="0" fontId="12" fillId="2" borderId="5" xfId="0" applyFont="1" applyFill="1" applyBorder="1" applyAlignment="1">
      <alignment wrapText="1"/>
    </xf>
    <xf numFmtId="0" fontId="12" fillId="2" borderId="0" xfId="0" applyFont="1" applyFill="1" applyAlignment="1">
      <alignment wrapText="1"/>
    </xf>
    <xf numFmtId="0" fontId="12" fillId="2" borderId="6" xfId="0" applyFont="1" applyFill="1" applyBorder="1" applyAlignment="1">
      <alignment horizontal="center" wrapText="1"/>
    </xf>
    <xf numFmtId="2" fontId="12" fillId="2" borderId="0" xfId="0" applyNumberFormat="1" applyFont="1" applyFill="1" applyAlignment="1">
      <alignment horizontal="center" wrapText="1"/>
    </xf>
    <xf numFmtId="2" fontId="12" fillId="2" borderId="6" xfId="0" applyNumberFormat="1" applyFont="1" applyFill="1" applyBorder="1" applyAlignment="1">
      <alignment horizontal="center" wrapText="1"/>
    </xf>
    <xf numFmtId="0" fontId="6" fillId="2" borderId="1" xfId="0" applyFont="1" applyFill="1" applyBorder="1"/>
    <xf numFmtId="0" fontId="6" fillId="2" borderId="2" xfId="0" applyFont="1" applyFill="1" applyBorder="1"/>
    <xf numFmtId="0" fontId="6" fillId="2" borderId="3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2" fontId="6" fillId="2" borderId="4" xfId="0" applyNumberFormat="1" applyFont="1" applyFill="1" applyBorder="1" applyAlignment="1">
      <alignment horizontal="center"/>
    </xf>
    <xf numFmtId="2" fontId="2" fillId="2" borderId="2" xfId="0" applyNumberFormat="1" applyFont="1" applyFill="1" applyBorder="1" applyAlignment="1">
      <alignment horizontal="center" wrapText="1"/>
    </xf>
    <xf numFmtId="2" fontId="3" fillId="2" borderId="5" xfId="0" applyNumberFormat="1" applyFont="1" applyFill="1" applyBorder="1" applyAlignment="1">
      <alignment vertical="top" wrapText="1"/>
    </xf>
    <xf numFmtId="164" fontId="3" fillId="2" borderId="0" xfId="0" applyNumberFormat="1" applyFont="1" applyFill="1" applyAlignment="1">
      <alignment horizontal="center"/>
    </xf>
    <xf numFmtId="164" fontId="3" fillId="2" borderId="6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wrapText="1"/>
    </xf>
    <xf numFmtId="0" fontId="3" fillId="2" borderId="20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right" wrapText="1"/>
    </xf>
    <xf numFmtId="2" fontId="3" fillId="2" borderId="6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2" fontId="3" fillId="2" borderId="0" xfId="0" applyNumberFormat="1" applyFont="1" applyFill="1" applyAlignment="1">
      <alignment horizontal="center" vertical="center" wrapText="1"/>
    </xf>
    <xf numFmtId="0" fontId="8" fillId="2" borderId="6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horizontal="center" wrapText="1"/>
    </xf>
    <xf numFmtId="0" fontId="6" fillId="2" borderId="7" xfId="0" applyFont="1" applyFill="1" applyBorder="1" applyAlignment="1">
      <alignment wrapText="1"/>
    </xf>
    <xf numFmtId="0" fontId="4" fillId="2" borderId="8" xfId="0" applyFont="1" applyFill="1" applyBorder="1" applyAlignment="1">
      <alignment wrapText="1"/>
    </xf>
    <xf numFmtId="2" fontId="4" fillId="2" borderId="8" xfId="0" applyNumberFormat="1" applyFont="1" applyFill="1" applyBorder="1" applyAlignment="1">
      <alignment horizontal="center" wrapText="1"/>
    </xf>
    <xf numFmtId="2" fontId="4" fillId="2" borderId="13" xfId="0" applyNumberFormat="1" applyFont="1" applyFill="1" applyBorder="1" applyAlignment="1">
      <alignment horizontal="center" wrapText="1"/>
    </xf>
    <xf numFmtId="0" fontId="3" fillId="2" borderId="6" xfId="0" applyFont="1" applyFill="1" applyBorder="1"/>
    <xf numFmtId="0" fontId="6" fillId="2" borderId="10" xfId="0" applyFont="1" applyFill="1" applyBorder="1"/>
    <xf numFmtId="0" fontId="4" fillId="2" borderId="12" xfId="0" applyFont="1" applyFill="1" applyBorder="1"/>
    <xf numFmtId="0" fontId="4" fillId="2" borderId="12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2" fontId="6" fillId="2" borderId="9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right" wrapText="1"/>
    </xf>
    <xf numFmtId="0" fontId="2" fillId="2" borderId="8" xfId="0" applyFont="1" applyFill="1" applyBorder="1" applyAlignment="1">
      <alignment wrapText="1"/>
    </xf>
    <xf numFmtId="2" fontId="3" fillId="2" borderId="12" xfId="0" applyNumberFormat="1" applyFont="1" applyFill="1" applyBorder="1" applyAlignment="1">
      <alignment horizontal="center" wrapText="1"/>
    </xf>
    <xf numFmtId="2" fontId="6" fillId="2" borderId="12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3" fillId="2" borderId="5" xfId="0" applyFont="1" applyFill="1" applyBorder="1" applyAlignment="1">
      <alignment horizontal="left" wrapText="1"/>
    </xf>
    <xf numFmtId="2" fontId="2" fillId="2" borderId="6" xfId="0" applyNumberFormat="1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/>
    </xf>
    <xf numFmtId="0" fontId="6" fillId="2" borderId="21" xfId="0" applyFont="1" applyFill="1" applyBorder="1" applyAlignment="1">
      <alignment horizontal="center" wrapText="1"/>
    </xf>
    <xf numFmtId="2" fontId="3" fillId="2" borderId="14" xfId="0" applyNumberFormat="1" applyFont="1" applyFill="1" applyBorder="1" applyAlignment="1">
      <alignment horizontal="center"/>
    </xf>
    <xf numFmtId="0" fontId="4" fillId="2" borderId="9" xfId="0" applyFont="1" applyFill="1" applyBorder="1"/>
    <xf numFmtId="0" fontId="6" fillId="2" borderId="12" xfId="0" applyFont="1" applyFill="1" applyBorder="1"/>
    <xf numFmtId="2" fontId="6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wrapText="1"/>
    </xf>
    <xf numFmtId="2" fontId="6" fillId="2" borderId="0" xfId="0" applyNumberFormat="1" applyFont="1" applyFill="1" applyAlignment="1">
      <alignment horizontal="center" wrapText="1"/>
    </xf>
    <xf numFmtId="2" fontId="3" fillId="2" borderId="3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wrapText="1"/>
    </xf>
    <xf numFmtId="0" fontId="3" fillId="2" borderId="12" xfId="0" applyFont="1" applyFill="1" applyBorder="1" applyAlignment="1">
      <alignment wrapText="1"/>
    </xf>
    <xf numFmtId="0" fontId="3" fillId="2" borderId="12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horizontal="right" wrapText="1"/>
    </xf>
    <xf numFmtId="0" fontId="6" fillId="2" borderId="6" xfId="0" applyFont="1" applyFill="1" applyBorder="1" applyAlignment="1">
      <alignment wrapText="1"/>
    </xf>
    <xf numFmtId="0" fontId="4" fillId="2" borderId="0" xfId="0" applyFont="1" applyFill="1" applyAlignment="1">
      <alignment vertical="center" wrapText="1"/>
    </xf>
    <xf numFmtId="0" fontId="6" fillId="2" borderId="12" xfId="0" applyFont="1" applyFill="1" applyBorder="1" applyAlignment="1">
      <alignment horizontal="center" wrapText="1"/>
    </xf>
    <xf numFmtId="2" fontId="6" fillId="2" borderId="16" xfId="0" applyNumberFormat="1" applyFont="1" applyFill="1" applyBorder="1" applyAlignment="1">
      <alignment horizontal="center" wrapText="1"/>
    </xf>
    <xf numFmtId="2" fontId="3" fillId="2" borderId="16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left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>
      <alignment horizontal="center" vertical="center" wrapText="1"/>
    </xf>
    <xf numFmtId="2" fontId="2" fillId="2" borderId="5" xfId="0" applyNumberFormat="1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0" fillId="2" borderId="0" xfId="0" applyFill="1"/>
    <xf numFmtId="0" fontId="14" fillId="2" borderId="0" xfId="0" applyFont="1" applyFill="1" applyAlignment="1">
      <alignment wrapText="1"/>
    </xf>
    <xf numFmtId="2" fontId="12" fillId="2" borderId="0" xfId="0" applyNumberFormat="1" applyFont="1" applyFill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4" fillId="2" borderId="3" xfId="0" applyFont="1" applyFill="1" applyBorder="1" applyAlignment="1">
      <alignment wrapText="1"/>
    </xf>
    <xf numFmtId="0" fontId="6" fillId="2" borderId="8" xfId="0" applyFont="1" applyFill="1" applyBorder="1" applyAlignment="1">
      <alignment wrapText="1"/>
    </xf>
    <xf numFmtId="0" fontId="6" fillId="2" borderId="8" xfId="0" applyFont="1" applyFill="1" applyBorder="1" applyAlignment="1">
      <alignment horizontal="center" wrapText="1"/>
    </xf>
    <xf numFmtId="2" fontId="6" fillId="2" borderId="13" xfId="0" applyNumberFormat="1" applyFont="1" applyFill="1" applyBorder="1" applyAlignment="1">
      <alignment horizontal="center" wrapText="1"/>
    </xf>
    <xf numFmtId="2" fontId="6" fillId="2" borderId="8" xfId="0" applyNumberFormat="1" applyFont="1" applyFill="1" applyBorder="1" applyAlignment="1">
      <alignment horizontal="center" wrapText="1"/>
    </xf>
    <xf numFmtId="0" fontId="3" fillId="2" borderId="0" xfId="0" applyFont="1" applyFill="1" applyAlignment="1">
      <alignment horizontal="left" vertical="top" wrapText="1"/>
    </xf>
    <xf numFmtId="0" fontId="3" fillId="2" borderId="6" xfId="0" applyFont="1" applyFill="1" applyBorder="1" applyAlignment="1">
      <alignment horizontal="left" wrapText="1"/>
    </xf>
    <xf numFmtId="0" fontId="3" fillId="2" borderId="6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wrapText="1"/>
    </xf>
    <xf numFmtId="0" fontId="13" fillId="2" borderId="6" xfId="0" applyFont="1" applyFill="1" applyBorder="1" applyAlignment="1">
      <alignment wrapText="1"/>
    </xf>
    <xf numFmtId="0" fontId="3" fillId="2" borderId="7" xfId="0" applyFont="1" applyFill="1" applyBorder="1" applyAlignment="1">
      <alignment vertical="center" wrapText="1"/>
    </xf>
    <xf numFmtId="2" fontId="3" fillId="2" borderId="13" xfId="0" applyNumberFormat="1" applyFont="1" applyFill="1" applyBorder="1" applyAlignment="1">
      <alignment horizontal="center" vertical="center" wrapText="1"/>
    </xf>
    <xf numFmtId="2" fontId="3" fillId="2" borderId="11" xfId="0" applyNumberFormat="1" applyFont="1" applyFill="1" applyBorder="1" applyAlignment="1">
      <alignment horizontal="center" vertical="center" wrapText="1"/>
    </xf>
    <xf numFmtId="2" fontId="12" fillId="2" borderId="5" xfId="0" applyNumberFormat="1" applyFont="1" applyFill="1" applyBorder="1" applyAlignment="1">
      <alignment horizontal="center" wrapText="1"/>
    </xf>
    <xf numFmtId="2" fontId="6" fillId="2" borderId="19" xfId="0" applyNumberFormat="1" applyFont="1" applyFill="1" applyBorder="1" applyAlignment="1">
      <alignment horizontal="center" wrapText="1"/>
    </xf>
    <xf numFmtId="0" fontId="12" fillId="2" borderId="5" xfId="0" applyFont="1" applyFill="1" applyBorder="1" applyAlignment="1">
      <alignment vertical="center" wrapText="1"/>
    </xf>
    <xf numFmtId="0" fontId="12" fillId="2" borderId="6" xfId="0" applyFont="1" applyFill="1" applyBorder="1" applyAlignment="1">
      <alignment horizontal="center" vertical="center" wrapText="1"/>
    </xf>
    <xf numFmtId="2" fontId="12" fillId="2" borderId="0" xfId="0" applyNumberFormat="1" applyFont="1" applyFill="1" applyAlignment="1">
      <alignment horizontal="center" vertical="center" wrapText="1"/>
    </xf>
    <xf numFmtId="2" fontId="12" fillId="2" borderId="6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12" fillId="2" borderId="0" xfId="0" applyFont="1" applyFill="1" applyAlignment="1">
      <alignment vertical="center" wrapText="1"/>
    </xf>
    <xf numFmtId="0" fontId="14" fillId="2" borderId="0" xfId="0" applyFont="1" applyFill="1" applyAlignment="1">
      <alignment vertical="center" wrapText="1"/>
    </xf>
    <xf numFmtId="2" fontId="12" fillId="2" borderId="5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wrapText="1"/>
    </xf>
    <xf numFmtId="1" fontId="6" fillId="2" borderId="9" xfId="0" applyNumberFormat="1" applyFont="1" applyFill="1" applyBorder="1" applyAlignment="1">
      <alignment horizontal="center"/>
    </xf>
    <xf numFmtId="0" fontId="12" fillId="2" borderId="13" xfId="0" applyFont="1" applyFill="1" applyBorder="1" applyAlignment="1">
      <alignment wrapText="1"/>
    </xf>
    <xf numFmtId="2" fontId="2" fillId="2" borderId="11" xfId="0" applyNumberFormat="1" applyFont="1" applyFill="1" applyBorder="1" applyAlignment="1">
      <alignment horizontal="center" vertical="center" wrapText="1"/>
    </xf>
    <xf numFmtId="3" fontId="3" fillId="2" borderId="5" xfId="0" applyNumberFormat="1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vertical="center" wrapText="1"/>
    </xf>
    <xf numFmtId="0" fontId="7" fillId="2" borderId="0" xfId="0" applyFont="1" applyFill="1"/>
    <xf numFmtId="2" fontId="3" fillId="2" borderId="18" xfId="0" applyNumberFormat="1" applyFont="1" applyFill="1" applyBorder="1" applyAlignment="1">
      <alignment horizontal="center" wrapText="1"/>
    </xf>
    <xf numFmtId="0" fontId="3" fillId="2" borderId="3" xfId="0" applyFont="1" applyFill="1" applyBorder="1"/>
    <xf numFmtId="0" fontId="3" fillId="2" borderId="0" xfId="0" applyFont="1" applyFill="1" applyAlignment="1">
      <alignment horizontal="left" wrapText="1"/>
    </xf>
    <xf numFmtId="0" fontId="2" fillId="2" borderId="0" xfId="0" applyFont="1" applyFill="1" applyAlignment="1">
      <alignment vertical="center"/>
    </xf>
    <xf numFmtId="0" fontId="3" fillId="2" borderId="22" xfId="0" applyFont="1" applyFill="1" applyBorder="1" applyAlignment="1">
      <alignment vertical="center" wrapText="1"/>
    </xf>
    <xf numFmtId="0" fontId="3" fillId="2" borderId="22" xfId="0" applyFont="1" applyFill="1" applyBorder="1" applyAlignment="1">
      <alignment vertical="center"/>
    </xf>
    <xf numFmtId="0" fontId="6" fillId="2" borderId="22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6" fillId="2" borderId="22" xfId="0" applyFont="1" applyFill="1" applyBorder="1" applyAlignment="1">
      <alignment vertical="center"/>
    </xf>
    <xf numFmtId="0" fontId="6" fillId="2" borderId="22" xfId="0" applyFont="1" applyFill="1" applyBorder="1" applyAlignment="1">
      <alignment horizontal="left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0" xfId="0" applyFont="1" applyFill="1"/>
    <xf numFmtId="0" fontId="6" fillId="2" borderId="0" xfId="0" applyFont="1" applyFill="1"/>
    <xf numFmtId="49" fontId="3" fillId="2" borderId="1" xfId="0" applyNumberFormat="1" applyFont="1" applyFill="1" applyBorder="1" applyAlignment="1">
      <alignment horizont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1" fontId="6" fillId="2" borderId="10" xfId="0" applyNumberFormat="1" applyFont="1" applyFill="1" applyBorder="1" applyAlignment="1">
      <alignment horizontal="center" wrapText="1"/>
    </xf>
    <xf numFmtId="2" fontId="4" fillId="2" borderId="10" xfId="0" applyNumberFormat="1" applyFont="1" applyFill="1" applyBorder="1" applyAlignment="1">
      <alignment horizontal="center" vertical="center" wrapText="1"/>
    </xf>
    <xf numFmtId="1" fontId="4" fillId="2" borderId="10" xfId="0" applyNumberFormat="1" applyFont="1" applyFill="1" applyBorder="1" applyAlignment="1">
      <alignment horizontal="center" vertical="center" wrapText="1"/>
    </xf>
    <xf numFmtId="0" fontId="12" fillId="2" borderId="0" xfId="0" applyFont="1" applyFill="1" applyAlignment="1">
      <alignment vertical="center"/>
    </xf>
    <xf numFmtId="0" fontId="12" fillId="2" borderId="6" xfId="0" applyFont="1" applyFill="1" applyBorder="1" applyAlignment="1">
      <alignment horizontal="center" vertical="center"/>
    </xf>
    <xf numFmtId="0" fontId="4" fillId="2" borderId="0" xfId="0" applyFont="1" applyFill="1"/>
    <xf numFmtId="0" fontId="6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2" fontId="4" fillId="2" borderId="0" xfId="0" applyNumberFormat="1" applyFont="1" applyFill="1"/>
    <xf numFmtId="2" fontId="6" fillId="2" borderId="0" xfId="0" applyNumberFormat="1" applyFont="1" applyFill="1"/>
    <xf numFmtId="0" fontId="12" fillId="2" borderId="5" xfId="0" applyFont="1" applyFill="1" applyBorder="1" applyAlignment="1">
      <alignment horizontal="left" vertical="center" wrapText="1"/>
    </xf>
    <xf numFmtId="2" fontId="12" fillId="2" borderId="11" xfId="0" applyNumberFormat="1" applyFont="1" applyFill="1" applyBorder="1" applyAlignment="1">
      <alignment horizontal="center" wrapText="1"/>
    </xf>
    <xf numFmtId="1" fontId="6" fillId="2" borderId="9" xfId="0" applyNumberFormat="1" applyFont="1" applyFill="1" applyBorder="1" applyAlignment="1">
      <alignment horizontal="center" vertical="center" wrapText="1"/>
    </xf>
    <xf numFmtId="1" fontId="6" fillId="2" borderId="9" xfId="0" applyNumberFormat="1" applyFont="1" applyFill="1" applyBorder="1" applyAlignment="1">
      <alignment horizontal="center" wrapText="1"/>
    </xf>
    <xf numFmtId="0" fontId="19" fillId="2" borderId="0" xfId="0" applyFont="1" applyFill="1" applyAlignment="1">
      <alignment vertical="center"/>
    </xf>
    <xf numFmtId="49" fontId="12" fillId="2" borderId="6" xfId="0" applyNumberFormat="1" applyFont="1" applyFill="1" applyBorder="1" applyAlignment="1">
      <alignment horizontal="center" vertical="center"/>
    </xf>
    <xf numFmtId="164" fontId="12" fillId="2" borderId="0" xfId="0" applyNumberFormat="1" applyFont="1" applyFill="1" applyAlignment="1">
      <alignment horizontal="center" vertical="center"/>
    </xf>
    <xf numFmtId="164" fontId="12" fillId="2" borderId="6" xfId="0" applyNumberFormat="1" applyFont="1" applyFill="1" applyBorder="1" applyAlignment="1">
      <alignment horizontal="center" vertical="center"/>
    </xf>
    <xf numFmtId="2" fontId="12" fillId="2" borderId="0" xfId="0" applyNumberFormat="1" applyFont="1" applyFill="1" applyAlignment="1">
      <alignment horizontal="center" vertical="center"/>
    </xf>
    <xf numFmtId="2" fontId="12" fillId="2" borderId="6" xfId="0" applyNumberFormat="1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vertical="center"/>
    </xf>
    <xf numFmtId="2" fontId="12" fillId="2" borderId="0" xfId="0" applyNumberFormat="1" applyFont="1" applyFill="1" applyAlignment="1">
      <alignment vertical="center"/>
    </xf>
    <xf numFmtId="164" fontId="17" fillId="2" borderId="6" xfId="0" applyNumberFormat="1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vertical="center"/>
    </xf>
    <xf numFmtId="0" fontId="12" fillId="2" borderId="0" xfId="0" applyFont="1" applyFill="1" applyAlignment="1">
      <alignment horizontal="center" vertical="center"/>
    </xf>
    <xf numFmtId="166" fontId="12" fillId="2" borderId="0" xfId="0" applyNumberFormat="1" applyFont="1" applyFill="1" applyAlignment="1">
      <alignment horizontal="center" vertical="center"/>
    </xf>
    <xf numFmtId="166" fontId="12" fillId="2" borderId="6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2" fontId="3" fillId="2" borderId="0" xfId="0" applyNumberFormat="1" applyFont="1" applyFill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2" fontId="17" fillId="2" borderId="0" xfId="0" applyNumberFormat="1" applyFont="1" applyFill="1" applyAlignment="1">
      <alignment horizontal="center" vertical="center"/>
    </xf>
    <xf numFmtId="0" fontId="12" fillId="2" borderId="5" xfId="0" applyFont="1" applyFill="1" applyBorder="1" applyAlignment="1">
      <alignment horizontal="center" wrapText="1"/>
    </xf>
    <xf numFmtId="0" fontId="14" fillId="2" borderId="15" xfId="0" applyFont="1" applyFill="1" applyBorder="1" applyAlignment="1">
      <alignment wrapText="1"/>
    </xf>
    <xf numFmtId="0" fontId="12" fillId="2" borderId="0" xfId="0" applyFont="1" applyFill="1" applyAlignment="1">
      <alignment horizontal="center" wrapText="1"/>
    </xf>
    <xf numFmtId="0" fontId="12" fillId="2" borderId="15" xfId="0" applyFont="1" applyFill="1" applyBorder="1" applyAlignment="1">
      <alignment wrapText="1"/>
    </xf>
    <xf numFmtId="1" fontId="12" fillId="2" borderId="6" xfId="0" applyNumberFormat="1" applyFont="1" applyFill="1" applyBorder="1" applyAlignment="1">
      <alignment horizontal="center" wrapText="1"/>
    </xf>
    <xf numFmtId="0" fontId="12" fillId="2" borderId="5" xfId="0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left" wrapText="1"/>
    </xf>
    <xf numFmtId="0" fontId="14" fillId="2" borderId="0" xfId="0" applyFont="1" applyFill="1" applyAlignment="1">
      <alignment vertical="center"/>
    </xf>
    <xf numFmtId="0" fontId="5" fillId="2" borderId="6" xfId="0" applyFont="1" applyFill="1" applyBorder="1"/>
    <xf numFmtId="0" fontId="3" fillId="2" borderId="22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left" wrapText="1"/>
    </xf>
    <xf numFmtId="0" fontId="6" fillId="2" borderId="16" xfId="0" applyFont="1" applyFill="1" applyBorder="1" applyAlignment="1">
      <alignment horizontal="center" wrapText="1"/>
    </xf>
    <xf numFmtId="0" fontId="0" fillId="2" borderId="6" xfId="0" applyFill="1" applyBorder="1" applyAlignment="1">
      <alignment horizontal="center" vertical="center"/>
    </xf>
    <xf numFmtId="2" fontId="16" fillId="2" borderId="6" xfId="0" applyNumberFormat="1" applyFont="1" applyFill="1" applyBorder="1" applyAlignment="1">
      <alignment horizontal="center" vertical="center" wrapText="1"/>
    </xf>
    <xf numFmtId="2" fontId="8" fillId="2" borderId="6" xfId="0" applyNumberFormat="1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0" fillId="2" borderId="0" xfId="0" applyFill="1" applyAlignment="1">
      <alignment vertical="center"/>
    </xf>
    <xf numFmtId="0" fontId="12" fillId="2" borderId="22" xfId="0" applyFont="1" applyFill="1" applyBorder="1" applyAlignment="1">
      <alignment vertical="center" wrapText="1"/>
    </xf>
    <xf numFmtId="0" fontId="0" fillId="2" borderId="22" xfId="0" applyFill="1" applyBorder="1" applyAlignment="1">
      <alignment vertical="center"/>
    </xf>
    <xf numFmtId="0" fontId="12" fillId="2" borderId="22" xfId="0" applyFont="1" applyFill="1" applyBorder="1" applyAlignment="1">
      <alignment vertical="center"/>
    </xf>
    <xf numFmtId="0" fontId="3" fillId="2" borderId="22" xfId="0" applyFont="1" applyFill="1" applyBorder="1" applyAlignment="1">
      <alignment horizontal="left" vertical="center"/>
    </xf>
    <xf numFmtId="2" fontId="3" fillId="2" borderId="0" xfId="0" applyNumberFormat="1" applyFont="1" applyFill="1" applyAlignment="1">
      <alignment vertical="center" wrapText="1"/>
    </xf>
    <xf numFmtId="2" fontId="3" fillId="2" borderId="6" xfId="0" applyNumberFormat="1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2" fontId="14" fillId="2" borderId="0" xfId="0" applyNumberFormat="1" applyFont="1" applyFill="1" applyAlignment="1">
      <alignment horizontal="center" vertical="center" wrapText="1"/>
    </xf>
    <xf numFmtId="2" fontId="14" fillId="2" borderId="6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Alignment="1">
      <alignment horizontal="left"/>
    </xf>
    <xf numFmtId="0" fontId="12" fillId="2" borderId="9" xfId="0" applyFont="1" applyFill="1" applyBorder="1" applyAlignment="1">
      <alignment wrapText="1"/>
    </xf>
    <xf numFmtId="2" fontId="12" fillId="2" borderId="6" xfId="0" applyNumberFormat="1" applyFont="1" applyFill="1" applyBorder="1" applyAlignment="1">
      <alignment horizontal="left" vertical="center" wrapText="1"/>
    </xf>
    <xf numFmtId="2" fontId="3" fillId="2" borderId="6" xfId="0" applyNumberFormat="1" applyFont="1" applyFill="1" applyBorder="1" applyAlignment="1">
      <alignment horizontal="left" vertical="center" wrapText="1"/>
    </xf>
    <xf numFmtId="0" fontId="12" fillId="2" borderId="6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/>
    </xf>
    <xf numFmtId="0" fontId="12" fillId="2" borderId="13" xfId="0" applyFont="1" applyFill="1" applyBorder="1" applyAlignment="1">
      <alignment horizontal="left" wrapText="1"/>
    </xf>
    <xf numFmtId="0" fontId="12" fillId="2" borderId="13" xfId="0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wrapText="1"/>
    </xf>
    <xf numFmtId="3" fontId="6" fillId="2" borderId="9" xfId="0" applyNumberFormat="1" applyFont="1" applyFill="1" applyBorder="1" applyAlignment="1">
      <alignment horizontal="center" wrapText="1"/>
    </xf>
    <xf numFmtId="0" fontId="14" fillId="2" borderId="5" xfId="0" applyFont="1" applyFill="1" applyBorder="1" applyAlignment="1">
      <alignment vertical="center" wrapText="1"/>
    </xf>
    <xf numFmtId="0" fontId="14" fillId="2" borderId="6" xfId="0" applyFont="1" applyFill="1" applyBorder="1" applyAlignment="1">
      <alignment horizontal="center" vertical="center" wrapText="1"/>
    </xf>
    <xf numFmtId="2" fontId="14" fillId="2" borderId="5" xfId="0" applyNumberFormat="1" applyFont="1" applyFill="1" applyBorder="1" applyAlignment="1">
      <alignment horizontal="center" vertical="center" wrapText="1"/>
    </xf>
    <xf numFmtId="0" fontId="0" fillId="2" borderId="0" xfId="0" applyFont="1" applyFill="1" applyAlignment="1">
      <alignment vertical="center"/>
    </xf>
    <xf numFmtId="2" fontId="14" fillId="2" borderId="0" xfId="0" applyNumberFormat="1" applyFont="1" applyFill="1" applyBorder="1" applyAlignment="1">
      <alignment horizontal="center" vertical="center" wrapText="1"/>
    </xf>
    <xf numFmtId="2" fontId="12" fillId="2" borderId="6" xfId="0" applyNumberFormat="1" applyFont="1" applyFill="1" applyBorder="1" applyAlignment="1">
      <alignment wrapText="1"/>
    </xf>
    <xf numFmtId="0" fontId="16" fillId="2" borderId="6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2" fontId="3" fillId="2" borderId="7" xfId="0" applyNumberFormat="1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>
      <alignment horizontal="center" vertical="center" wrapText="1"/>
    </xf>
    <xf numFmtId="2" fontId="3" fillId="2" borderId="14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wrapText="1"/>
    </xf>
    <xf numFmtId="2" fontId="3" fillId="2" borderId="2" xfId="0" applyNumberFormat="1" applyFont="1" applyFill="1" applyBorder="1" applyAlignment="1">
      <alignment horizontal="center" wrapText="1"/>
    </xf>
    <xf numFmtId="2" fontId="3" fillId="2" borderId="4" xfId="0" applyNumberFormat="1" applyFont="1" applyFill="1" applyBorder="1" applyAlignment="1">
      <alignment horizontal="center" wrapText="1"/>
    </xf>
    <xf numFmtId="0" fontId="14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6" fillId="2" borderId="0" xfId="0" applyFont="1" applyFill="1" applyBorder="1" applyAlignment="1">
      <alignment wrapText="1"/>
    </xf>
    <xf numFmtId="0" fontId="6" fillId="2" borderId="0" xfId="0" applyNumberFormat="1" applyFont="1" applyFill="1" applyBorder="1" applyAlignment="1">
      <alignment wrapText="1"/>
    </xf>
    <xf numFmtId="0" fontId="3" fillId="2" borderId="0" xfId="0" applyNumberFormat="1" applyFont="1" applyFill="1" applyBorder="1" applyAlignment="1">
      <alignment wrapText="1"/>
    </xf>
    <xf numFmtId="2" fontId="3" fillId="2" borderId="0" xfId="0" applyNumberFormat="1" applyFont="1" applyFill="1" applyBorder="1" applyAlignment="1">
      <alignment wrapText="1"/>
    </xf>
    <xf numFmtId="0" fontId="21" fillId="2" borderId="0" xfId="0" applyFont="1" applyFill="1" applyBorder="1" applyAlignment="1">
      <alignment wrapText="1"/>
    </xf>
    <xf numFmtId="0" fontId="3" fillId="2" borderId="1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wrapText="1"/>
    </xf>
    <xf numFmtId="2" fontId="3" fillId="2" borderId="2" xfId="0" applyNumberFormat="1" applyFont="1" applyFill="1" applyBorder="1" applyAlignment="1">
      <alignment horizontal="left" wrapText="1"/>
    </xf>
    <xf numFmtId="0" fontId="13" fillId="2" borderId="3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wrapText="1"/>
    </xf>
    <xf numFmtId="0" fontId="3" fillId="2" borderId="5" xfId="0" applyNumberFormat="1" applyFont="1" applyFill="1" applyBorder="1" applyAlignment="1">
      <alignment horizontal="center" wrapText="1"/>
    </xf>
    <xf numFmtId="0" fontId="3" fillId="2" borderId="6" xfId="0" applyNumberFormat="1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3" fillId="2" borderId="9" xfId="0" applyNumberFormat="1" applyFont="1" applyFill="1" applyBorder="1" applyAlignment="1">
      <alignment horizontal="center" wrapText="1"/>
    </xf>
    <xf numFmtId="0" fontId="13" fillId="2" borderId="13" xfId="0" applyFont="1" applyFill="1" applyBorder="1" applyAlignment="1">
      <alignment horizontal="center" wrapText="1"/>
    </xf>
    <xf numFmtId="0" fontId="3" fillId="2" borderId="0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wrapText="1"/>
    </xf>
    <xf numFmtId="2" fontId="3" fillId="2" borderId="0" xfId="0" applyNumberFormat="1" applyFont="1" applyFill="1" applyBorder="1" applyAlignment="1">
      <alignment horizontal="center" wrapText="1"/>
    </xf>
    <xf numFmtId="0" fontId="2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center" wrapText="1"/>
    </xf>
    <xf numFmtId="0" fontId="3" fillId="2" borderId="13" xfId="0" applyNumberFormat="1" applyFont="1" applyFill="1" applyBorder="1" applyAlignment="1">
      <alignment horizontal="center" wrapText="1"/>
    </xf>
    <xf numFmtId="0" fontId="6" fillId="2" borderId="9" xfId="0" applyNumberFormat="1" applyFont="1" applyFill="1" applyBorder="1" applyAlignment="1">
      <alignment horizontal="center" wrapText="1"/>
    </xf>
    <xf numFmtId="0" fontId="13" fillId="2" borderId="3" xfId="0" applyFont="1" applyFill="1" applyBorder="1" applyAlignment="1">
      <alignment wrapText="1"/>
    </xf>
    <xf numFmtId="0" fontId="3" fillId="2" borderId="0" xfId="0" applyFont="1" applyFill="1" applyBorder="1"/>
    <xf numFmtId="0" fontId="3" fillId="2" borderId="6" xfId="0" applyNumberFormat="1" applyFont="1" applyFill="1" applyBorder="1" applyAlignment="1">
      <alignment horizontal="center"/>
    </xf>
    <xf numFmtId="0" fontId="3" fillId="2" borderId="0" xfId="0" applyNumberFormat="1" applyFont="1" applyFill="1" applyBorder="1" applyAlignment="1">
      <alignment horizontal="center"/>
    </xf>
    <xf numFmtId="0" fontId="13" fillId="2" borderId="6" xfId="0" applyFont="1" applyFill="1" applyBorder="1" applyAlignment="1">
      <alignment vertical="center" wrapText="1"/>
    </xf>
    <xf numFmtId="2" fontId="3" fillId="2" borderId="0" xfId="0" applyNumberFormat="1" applyFont="1" applyFill="1" applyBorder="1" applyAlignment="1">
      <alignment horizontal="center"/>
    </xf>
    <xf numFmtId="0" fontId="13" fillId="2" borderId="9" xfId="0" applyFont="1" applyFill="1" applyBorder="1" applyAlignment="1">
      <alignment wrapText="1"/>
    </xf>
    <xf numFmtId="49" fontId="3" fillId="2" borderId="3" xfId="0" applyNumberFormat="1" applyFont="1" applyFill="1" applyBorder="1" applyAlignment="1">
      <alignment horizontal="center" wrapText="1"/>
    </xf>
    <xf numFmtId="0" fontId="3" fillId="2" borderId="2" xfId="0" applyNumberFormat="1" applyFont="1" applyFill="1" applyBorder="1" applyAlignment="1">
      <alignment horizontal="right" wrapText="1"/>
    </xf>
    <xf numFmtId="0" fontId="3" fillId="2" borderId="3" xfId="0" applyNumberFormat="1" applyFont="1" applyFill="1" applyBorder="1" applyAlignment="1">
      <alignment horizontal="right" wrapText="1"/>
    </xf>
    <xf numFmtId="0" fontId="21" fillId="2" borderId="3" xfId="0" applyFont="1" applyFill="1" applyBorder="1" applyAlignment="1">
      <alignment wrapText="1"/>
    </xf>
    <xf numFmtId="2" fontId="12" fillId="2" borderId="0" xfId="0" applyNumberFormat="1" applyFont="1" applyFill="1" applyBorder="1" applyAlignment="1">
      <alignment horizontal="center" wrapText="1"/>
    </xf>
    <xf numFmtId="0" fontId="3" fillId="2" borderId="0" xfId="0" applyFont="1" applyFill="1" applyBorder="1" applyAlignment="1">
      <alignment vertical="center" wrapText="1"/>
    </xf>
    <xf numFmtId="0" fontId="3" fillId="2" borderId="0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20" fillId="2" borderId="6" xfId="0" applyFont="1" applyFill="1" applyBorder="1" applyAlignment="1">
      <alignment vertical="center" wrapText="1"/>
    </xf>
    <xf numFmtId="0" fontId="13" fillId="2" borderId="6" xfId="0" applyFont="1" applyFill="1" applyBorder="1" applyAlignment="1">
      <alignment horizontal="left" vertical="center" wrapText="1"/>
    </xf>
    <xf numFmtId="0" fontId="13" fillId="2" borderId="6" xfId="0" applyFont="1" applyFill="1" applyBorder="1" applyAlignment="1">
      <alignment horizontal="left" wrapText="1"/>
    </xf>
    <xf numFmtId="0" fontId="13" fillId="2" borderId="13" xfId="0" applyFont="1" applyFill="1" applyBorder="1" applyAlignment="1">
      <alignment wrapText="1"/>
    </xf>
    <xf numFmtId="2" fontId="21" fillId="2" borderId="9" xfId="0" applyNumberFormat="1" applyFont="1" applyFill="1" applyBorder="1" applyAlignment="1">
      <alignment horizontal="center" wrapText="1"/>
    </xf>
    <xf numFmtId="0" fontId="2" fillId="2" borderId="0" xfId="0" applyFont="1" applyFill="1" applyBorder="1"/>
    <xf numFmtId="0" fontId="3" fillId="2" borderId="6" xfId="0" applyNumberFormat="1" applyFont="1" applyFill="1" applyBorder="1" applyAlignment="1">
      <alignment wrapText="1"/>
    </xf>
    <xf numFmtId="166" fontId="3" fillId="2" borderId="0" xfId="0" applyNumberFormat="1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wrapText="1"/>
    </xf>
    <xf numFmtId="2" fontId="2" fillId="2" borderId="12" xfId="0" applyNumberFormat="1" applyFont="1" applyFill="1" applyBorder="1" applyAlignment="1">
      <alignment horizontal="center" wrapText="1"/>
    </xf>
    <xf numFmtId="2" fontId="2" fillId="2" borderId="9" xfId="0" applyNumberFormat="1" applyFont="1" applyFill="1" applyBorder="1" applyAlignment="1">
      <alignment horizontal="center" wrapText="1"/>
    </xf>
    <xf numFmtId="0" fontId="21" fillId="2" borderId="9" xfId="0" applyNumberFormat="1" applyFont="1" applyFill="1" applyBorder="1" applyAlignment="1">
      <alignment horizontal="center" wrapText="1"/>
    </xf>
    <xf numFmtId="0" fontId="6" fillId="2" borderId="0" xfId="0" applyNumberFormat="1" applyFont="1" applyFill="1" applyBorder="1" applyAlignment="1">
      <alignment horizontal="center" wrapText="1"/>
    </xf>
    <xf numFmtId="2" fontId="6" fillId="2" borderId="0" xfId="0" applyNumberFormat="1" applyFont="1" applyFill="1" applyBorder="1" applyAlignment="1">
      <alignment horizontal="center" wrapText="1"/>
    </xf>
    <xf numFmtId="0" fontId="21" fillId="2" borderId="0" xfId="0" applyNumberFormat="1" applyFont="1" applyFill="1" applyBorder="1" applyAlignment="1">
      <alignment horizontal="center" wrapText="1"/>
    </xf>
    <xf numFmtId="0" fontId="6" fillId="2" borderId="0" xfId="0" applyNumberFormat="1" applyFont="1" applyFill="1" applyAlignment="1">
      <alignment wrapText="1"/>
    </xf>
    <xf numFmtId="0" fontId="3" fillId="2" borderId="0" xfId="0" applyNumberFormat="1" applyFont="1" applyFill="1" applyAlignment="1">
      <alignment wrapText="1"/>
    </xf>
    <xf numFmtId="0" fontId="21" fillId="2" borderId="8" xfId="0" applyFont="1" applyFill="1" applyBorder="1" applyAlignment="1">
      <alignment wrapText="1"/>
    </xf>
    <xf numFmtId="0" fontId="3" fillId="2" borderId="4" xfId="0" applyNumberFormat="1" applyFont="1" applyFill="1" applyBorder="1" applyAlignment="1">
      <alignment horizontal="center" wrapText="1"/>
    </xf>
    <xf numFmtId="0" fontId="3" fillId="2" borderId="11" xfId="0" applyNumberFormat="1" applyFont="1" applyFill="1" applyBorder="1" applyAlignment="1">
      <alignment horizontal="center" wrapText="1"/>
    </xf>
    <xf numFmtId="0" fontId="3" fillId="2" borderId="2" xfId="0" applyNumberFormat="1" applyFont="1" applyFill="1" applyBorder="1" applyAlignment="1">
      <alignment horizontal="center" wrapText="1"/>
    </xf>
    <xf numFmtId="0" fontId="12" fillId="2" borderId="6" xfId="0" applyNumberFormat="1" applyFont="1" applyFill="1" applyBorder="1" applyAlignment="1">
      <alignment horizontal="center" wrapText="1"/>
    </xf>
    <xf numFmtId="164" fontId="3" fillId="2" borderId="0" xfId="0" applyNumberFormat="1" applyFont="1" applyFill="1" applyBorder="1" applyAlignment="1">
      <alignment horizontal="center"/>
    </xf>
    <xf numFmtId="2" fontId="22" fillId="2" borderId="9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center" wrapText="1"/>
    </xf>
    <xf numFmtId="2" fontId="2" fillId="2" borderId="0" xfId="0" applyNumberFormat="1" applyFont="1" applyFill="1" applyBorder="1" applyAlignment="1">
      <alignment horizontal="center" wrapText="1"/>
    </xf>
    <xf numFmtId="165" fontId="3" fillId="2" borderId="0" xfId="0" applyNumberFormat="1" applyFont="1" applyFill="1" applyBorder="1" applyAlignment="1">
      <alignment horizontal="center" wrapText="1"/>
    </xf>
    <xf numFmtId="165" fontId="3" fillId="2" borderId="6" xfId="0" applyNumberFormat="1" applyFont="1" applyFill="1" applyBorder="1" applyAlignment="1">
      <alignment horizontal="center" wrapText="1"/>
    </xf>
    <xf numFmtId="0" fontId="2" fillId="2" borderId="10" xfId="0" applyFont="1" applyFill="1" applyBorder="1" applyAlignment="1">
      <alignment wrapText="1"/>
    </xf>
    <xf numFmtId="0" fontId="13" fillId="2" borderId="16" xfId="0" applyFont="1" applyFill="1" applyBorder="1" applyAlignment="1">
      <alignment wrapText="1"/>
    </xf>
    <xf numFmtId="0" fontId="4" fillId="2" borderId="0" xfId="0" applyFont="1" applyFill="1" applyBorder="1" applyAlignment="1">
      <alignment wrapText="1"/>
    </xf>
    <xf numFmtId="2" fontId="13" fillId="2" borderId="6" xfId="0" applyNumberFormat="1" applyFont="1" applyFill="1" applyBorder="1" applyAlignment="1">
      <alignment horizontal="center" vertical="center" wrapText="1"/>
    </xf>
    <xf numFmtId="0" fontId="4" fillId="2" borderId="9" xfId="0" applyNumberFormat="1" applyFont="1" applyFill="1" applyBorder="1" applyAlignment="1">
      <alignment horizontal="center" wrapText="1"/>
    </xf>
    <xf numFmtId="0" fontId="4" fillId="2" borderId="12" xfId="0" applyNumberFormat="1" applyFont="1" applyFill="1" applyBorder="1" applyAlignment="1">
      <alignment horizontal="center" wrapText="1"/>
    </xf>
    <xf numFmtId="0" fontId="23" fillId="2" borderId="9" xfId="0" applyFont="1" applyFill="1" applyBorder="1" applyAlignment="1">
      <alignment wrapText="1"/>
    </xf>
    <xf numFmtId="0" fontId="6" fillId="2" borderId="13" xfId="0" applyNumberFormat="1" applyFont="1" applyFill="1" applyBorder="1" applyAlignment="1">
      <alignment horizontal="center" wrapText="1"/>
    </xf>
    <xf numFmtId="0" fontId="21" fillId="2" borderId="13" xfId="0" applyNumberFormat="1" applyFont="1" applyFill="1" applyBorder="1" applyAlignment="1">
      <alignment horizontal="center" wrapText="1"/>
    </xf>
    <xf numFmtId="0" fontId="6" fillId="2" borderId="0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wrapText="1"/>
    </xf>
    <xf numFmtId="0" fontId="8" fillId="2" borderId="0" xfId="0" applyFont="1" applyFill="1" applyAlignment="1">
      <alignment wrapText="1"/>
    </xf>
    <xf numFmtId="0" fontId="8" fillId="2" borderId="6" xfId="0" applyFont="1" applyFill="1" applyBorder="1" applyAlignment="1">
      <alignment horizontal="center" wrapText="1"/>
    </xf>
    <xf numFmtId="2" fontId="8" fillId="2" borderId="0" xfId="0" applyNumberFormat="1" applyFont="1" applyFill="1" applyAlignment="1">
      <alignment horizontal="center" wrapText="1"/>
    </xf>
    <xf numFmtId="2" fontId="8" fillId="2" borderId="6" xfId="0" applyNumberFormat="1" applyFont="1" applyFill="1" applyBorder="1" applyAlignment="1">
      <alignment horizontal="center" wrapText="1"/>
    </xf>
    <xf numFmtId="2" fontId="8" fillId="2" borderId="6" xfId="0" applyNumberFormat="1" applyFont="1" applyFill="1" applyBorder="1" applyAlignment="1">
      <alignment horizontal="left" wrapText="1"/>
    </xf>
    <xf numFmtId="2" fontId="13" fillId="2" borderId="6" xfId="0" applyNumberFormat="1" applyFont="1" applyFill="1" applyBorder="1" applyAlignment="1">
      <alignment horizontal="center" wrapText="1"/>
    </xf>
    <xf numFmtId="0" fontId="13" fillId="2" borderId="0" xfId="0" applyFont="1" applyFill="1" applyBorder="1" applyAlignment="1">
      <alignment wrapText="1"/>
    </xf>
    <xf numFmtId="164" fontId="12" fillId="2" borderId="6" xfId="0" applyNumberFormat="1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wrapText="1"/>
    </xf>
    <xf numFmtId="0" fontId="10" fillId="2" borderId="0" xfId="0" applyNumberFormat="1" applyFont="1" applyFill="1" applyBorder="1" applyAlignment="1">
      <alignment wrapText="1"/>
    </xf>
    <xf numFmtId="0" fontId="8" fillId="2" borderId="0" xfId="0" applyNumberFormat="1" applyFont="1" applyFill="1" applyBorder="1" applyAlignment="1">
      <alignment wrapText="1"/>
    </xf>
    <xf numFmtId="2" fontId="8" fillId="2" borderId="0" xfId="0" applyNumberFormat="1" applyFont="1" applyFill="1" applyBorder="1" applyAlignment="1">
      <alignment wrapText="1"/>
    </xf>
    <xf numFmtId="0" fontId="8" fillId="2" borderId="1" xfId="0" applyFont="1" applyFill="1" applyBorder="1" applyAlignment="1">
      <alignment wrapText="1"/>
    </xf>
    <xf numFmtId="0" fontId="8" fillId="2" borderId="2" xfId="0" applyFont="1" applyFill="1" applyBorder="1" applyAlignment="1">
      <alignment wrapText="1"/>
    </xf>
    <xf numFmtId="0" fontId="8" fillId="2" borderId="3" xfId="0" applyFont="1" applyFill="1" applyBorder="1" applyAlignment="1">
      <alignment horizontal="center" wrapText="1"/>
    </xf>
    <xf numFmtId="0" fontId="8" fillId="2" borderId="3" xfId="0" applyNumberFormat="1" applyFont="1" applyFill="1" applyBorder="1" applyAlignment="1">
      <alignment horizontal="center" wrapText="1"/>
    </xf>
    <xf numFmtId="0" fontId="8" fillId="2" borderId="4" xfId="0" applyNumberFormat="1" applyFont="1" applyFill="1" applyBorder="1" applyAlignment="1">
      <alignment horizontal="center" wrapText="1"/>
    </xf>
    <xf numFmtId="2" fontId="8" fillId="2" borderId="3" xfId="0" applyNumberFormat="1" applyFont="1" applyFill="1" applyBorder="1" applyAlignment="1">
      <alignment horizontal="center" wrapText="1"/>
    </xf>
    <xf numFmtId="2" fontId="8" fillId="2" borderId="2" xfId="0" applyNumberFormat="1" applyFont="1" applyFill="1" applyBorder="1" applyAlignment="1">
      <alignment horizontal="left" wrapText="1"/>
    </xf>
    <xf numFmtId="0" fontId="8" fillId="2" borderId="0" xfId="0" applyFont="1" applyFill="1" applyBorder="1" applyAlignment="1">
      <alignment wrapText="1"/>
    </xf>
    <xf numFmtId="0" fontId="8" fillId="2" borderId="13" xfId="0" applyNumberFormat="1" applyFont="1" applyFill="1" applyBorder="1" applyAlignment="1">
      <alignment horizontal="center" wrapText="1"/>
    </xf>
    <xf numFmtId="0" fontId="8" fillId="2" borderId="11" xfId="0" applyNumberFormat="1" applyFont="1" applyFill="1" applyBorder="1" applyAlignment="1">
      <alignment horizontal="center" wrapText="1"/>
    </xf>
    <xf numFmtId="2" fontId="8" fillId="2" borderId="7" xfId="0" applyNumberFormat="1" applyFont="1" applyFill="1" applyBorder="1" applyAlignment="1">
      <alignment horizontal="center" wrapText="1"/>
    </xf>
    <xf numFmtId="2" fontId="8" fillId="2" borderId="8" xfId="0" applyNumberFormat="1" applyFont="1" applyFill="1" applyBorder="1" applyAlignment="1">
      <alignment horizontal="center" wrapText="1"/>
    </xf>
    <xf numFmtId="2" fontId="8" fillId="2" borderId="6" xfId="0" applyNumberFormat="1" applyFont="1" applyFill="1" applyBorder="1" applyAlignment="1">
      <alignment wrapText="1"/>
    </xf>
    <xf numFmtId="0" fontId="8" fillId="2" borderId="7" xfId="0" applyFont="1" applyFill="1" applyBorder="1" applyAlignment="1">
      <alignment wrapText="1"/>
    </xf>
    <xf numFmtId="0" fontId="8" fillId="2" borderId="8" xfId="0" applyFont="1" applyFill="1" applyBorder="1" applyAlignment="1">
      <alignment wrapText="1"/>
    </xf>
    <xf numFmtId="0" fontId="8" fillId="2" borderId="13" xfId="0" applyFont="1" applyFill="1" applyBorder="1" applyAlignment="1">
      <alignment horizontal="center" wrapText="1"/>
    </xf>
    <xf numFmtId="0" fontId="8" fillId="2" borderId="9" xfId="0" applyFont="1" applyFill="1" applyBorder="1" applyAlignment="1">
      <alignment horizontal="center" wrapText="1"/>
    </xf>
    <xf numFmtId="2" fontId="8" fillId="2" borderId="9" xfId="0" applyNumberFormat="1" applyFont="1" applyFill="1" applyBorder="1" applyAlignment="1">
      <alignment horizontal="center" wrapText="1"/>
    </xf>
    <xf numFmtId="2" fontId="8" fillId="2" borderId="12" xfId="0" applyNumberFormat="1" applyFont="1" applyFill="1" applyBorder="1" applyAlignment="1">
      <alignment horizontal="center" wrapText="1"/>
    </xf>
    <xf numFmtId="0" fontId="10" fillId="2" borderId="2" xfId="0" applyFont="1" applyFill="1" applyBorder="1" applyAlignment="1">
      <alignment wrapText="1"/>
    </xf>
    <xf numFmtId="0" fontId="8" fillId="2" borderId="2" xfId="0" applyNumberFormat="1" applyFont="1" applyFill="1" applyBorder="1" applyAlignment="1">
      <alignment horizontal="center" wrapText="1"/>
    </xf>
    <xf numFmtId="0" fontId="8" fillId="2" borderId="3" xfId="0" applyNumberFormat="1" applyFont="1" applyFill="1" applyBorder="1" applyAlignment="1">
      <alignment wrapText="1"/>
    </xf>
    <xf numFmtId="2" fontId="8" fillId="2" borderId="2" xfId="0" applyNumberFormat="1" applyFont="1" applyFill="1" applyBorder="1" applyAlignment="1">
      <alignment wrapText="1"/>
    </xf>
    <xf numFmtId="2" fontId="8" fillId="2" borderId="3" xfId="0" applyNumberFormat="1" applyFont="1" applyFill="1" applyBorder="1" applyAlignment="1">
      <alignment wrapText="1"/>
    </xf>
    <xf numFmtId="0" fontId="8" fillId="2" borderId="6" xfId="0" applyNumberFormat="1" applyFont="1" applyFill="1" applyBorder="1" applyAlignment="1">
      <alignment horizontal="center" wrapText="1"/>
    </xf>
    <xf numFmtId="2" fontId="8" fillId="2" borderId="0" xfId="0" applyNumberFormat="1" applyFont="1" applyFill="1" applyBorder="1" applyAlignment="1">
      <alignment horizontal="center" wrapText="1"/>
    </xf>
    <xf numFmtId="0" fontId="7" fillId="2" borderId="0" xfId="0" applyFont="1" applyFill="1" applyBorder="1" applyAlignment="1">
      <alignment wrapText="1"/>
    </xf>
    <xf numFmtId="0" fontId="8" fillId="2" borderId="0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vertical="center" wrapText="1"/>
    </xf>
    <xf numFmtId="49" fontId="8" fillId="2" borderId="6" xfId="0" applyNumberFormat="1" applyFont="1" applyFill="1" applyBorder="1" applyAlignment="1">
      <alignment horizontal="center" vertical="center" wrapText="1"/>
    </xf>
    <xf numFmtId="164" fontId="8" fillId="2" borderId="0" xfId="0" applyNumberFormat="1" applyFont="1" applyFill="1" applyBorder="1" applyAlignment="1">
      <alignment horizontal="center" vertical="center" wrapText="1"/>
    </xf>
    <xf numFmtId="164" fontId="8" fillId="2" borderId="6" xfId="0" applyNumberFormat="1" applyFont="1" applyFill="1" applyBorder="1" applyAlignment="1">
      <alignment horizontal="center" vertical="center" wrapText="1"/>
    </xf>
    <xf numFmtId="2" fontId="8" fillId="2" borderId="0" xfId="0" applyNumberFormat="1" applyFont="1" applyFill="1" applyBorder="1" applyAlignment="1">
      <alignment horizontal="center" vertical="center" wrapText="1"/>
    </xf>
    <xf numFmtId="2" fontId="8" fillId="2" borderId="6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Border="1" applyAlignment="1">
      <alignment horizontal="center" vertical="center" wrapText="1"/>
    </xf>
    <xf numFmtId="0" fontId="8" fillId="2" borderId="6" xfId="0" applyNumberFormat="1" applyFont="1" applyFill="1" applyBorder="1" applyAlignment="1">
      <alignment horizontal="center" vertical="center" wrapText="1"/>
    </xf>
    <xf numFmtId="2" fontId="8" fillId="2" borderId="5" xfId="0" applyNumberFormat="1" applyFont="1" applyFill="1" applyBorder="1" applyAlignment="1">
      <alignment horizontal="center" vertical="center" wrapText="1"/>
    </xf>
    <xf numFmtId="0" fontId="22" fillId="2" borderId="6" xfId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2" fontId="8" fillId="2" borderId="14" xfId="0" applyNumberFormat="1" applyFont="1" applyFill="1" applyBorder="1" applyAlignment="1">
      <alignment horizontal="center" vertical="center" wrapText="1"/>
    </xf>
    <xf numFmtId="2" fontId="8" fillId="2" borderId="11" xfId="0" applyNumberFormat="1" applyFont="1" applyFill="1" applyBorder="1" applyAlignment="1">
      <alignment horizontal="center" vertical="center" wrapText="1"/>
    </xf>
    <xf numFmtId="2" fontId="8" fillId="2" borderId="13" xfId="0" applyNumberFormat="1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wrapText="1"/>
    </xf>
    <xf numFmtId="0" fontId="8" fillId="2" borderId="12" xfId="0" applyFont="1" applyFill="1" applyBorder="1" applyAlignment="1">
      <alignment wrapText="1"/>
    </xf>
    <xf numFmtId="0" fontId="10" fillId="2" borderId="9" xfId="0" applyFont="1" applyFill="1" applyBorder="1" applyAlignment="1">
      <alignment horizontal="center" wrapText="1"/>
    </xf>
    <xf numFmtId="0" fontId="8" fillId="2" borderId="12" xfId="0" applyNumberFormat="1" applyFont="1" applyFill="1" applyBorder="1" applyAlignment="1">
      <alignment horizontal="center" wrapText="1"/>
    </xf>
    <xf numFmtId="0" fontId="8" fillId="2" borderId="9" xfId="0" applyNumberFormat="1" applyFont="1" applyFill="1" applyBorder="1" applyAlignment="1">
      <alignment horizontal="center" wrapText="1"/>
    </xf>
    <xf numFmtId="2" fontId="10" fillId="2" borderId="12" xfId="0" applyNumberFormat="1" applyFont="1" applyFill="1" applyBorder="1" applyAlignment="1">
      <alignment horizontal="center" wrapText="1"/>
    </xf>
    <xf numFmtId="2" fontId="10" fillId="2" borderId="9" xfId="0" applyNumberFormat="1" applyFont="1" applyFill="1" applyBorder="1" applyAlignment="1">
      <alignment horizontal="center" wrapText="1"/>
    </xf>
    <xf numFmtId="49" fontId="8" fillId="2" borderId="6" xfId="0" applyNumberFormat="1" applyFont="1" applyFill="1" applyBorder="1" applyAlignment="1">
      <alignment horizontal="center" wrapText="1"/>
    </xf>
    <xf numFmtId="0" fontId="8" fillId="2" borderId="0" xfId="0" applyNumberFormat="1" applyFont="1" applyFill="1" applyBorder="1" applyAlignment="1">
      <alignment horizontal="center" wrapText="1"/>
    </xf>
    <xf numFmtId="0" fontId="8" fillId="2" borderId="5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8" fillId="2" borderId="6" xfId="0" applyNumberFormat="1" applyFont="1" applyFill="1" applyBorder="1" applyAlignment="1">
      <alignment horizontal="center" vertical="center"/>
    </xf>
    <xf numFmtId="0" fontId="8" fillId="2" borderId="5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5" xfId="0" applyNumberFormat="1" applyFont="1" applyFill="1" applyBorder="1" applyAlignment="1">
      <alignment horizontal="center" vertical="center"/>
    </xf>
    <xf numFmtId="2" fontId="8" fillId="2" borderId="0" xfId="0" applyNumberFormat="1" applyFont="1" applyFill="1" applyBorder="1" applyAlignment="1">
      <alignment horizontal="center" vertical="center"/>
    </xf>
    <xf numFmtId="0" fontId="10" fillId="2" borderId="9" xfId="0" applyNumberFormat="1" applyFont="1" applyFill="1" applyBorder="1" applyAlignment="1">
      <alignment horizontal="center" wrapText="1"/>
    </xf>
    <xf numFmtId="0" fontId="8" fillId="2" borderId="9" xfId="0" applyNumberFormat="1" applyFont="1" applyFill="1" applyBorder="1" applyAlignment="1">
      <alignment wrapText="1"/>
    </xf>
    <xf numFmtId="49" fontId="8" fillId="2" borderId="3" xfId="0" applyNumberFormat="1" applyFont="1" applyFill="1" applyBorder="1" applyAlignment="1">
      <alignment horizontal="center" wrapText="1"/>
    </xf>
    <xf numFmtId="0" fontId="8" fillId="2" borderId="2" xfId="0" applyNumberFormat="1" applyFont="1" applyFill="1" applyBorder="1" applyAlignment="1">
      <alignment horizontal="right" wrapText="1"/>
    </xf>
    <xf numFmtId="0" fontId="8" fillId="2" borderId="3" xfId="0" applyNumberFormat="1" applyFont="1" applyFill="1" applyBorder="1" applyAlignment="1">
      <alignment horizontal="right" wrapText="1"/>
    </xf>
    <xf numFmtId="2" fontId="8" fillId="2" borderId="2" xfId="0" applyNumberFormat="1" applyFont="1" applyFill="1" applyBorder="1" applyAlignment="1">
      <alignment horizontal="center" wrapText="1"/>
    </xf>
    <xf numFmtId="2" fontId="8" fillId="2" borderId="0" xfId="0" applyNumberFormat="1" applyFont="1" applyFill="1" applyBorder="1" applyAlignment="1">
      <alignment horizontal="center"/>
    </xf>
    <xf numFmtId="2" fontId="8" fillId="2" borderId="6" xfId="0" applyNumberFormat="1" applyFont="1" applyFill="1" applyBorder="1" applyAlignment="1">
      <alignment horizontal="center"/>
    </xf>
    <xf numFmtId="0" fontId="8" fillId="2" borderId="0" xfId="0" applyNumberFormat="1" applyFont="1" applyFill="1" applyBorder="1" applyAlignment="1">
      <alignment horizontal="center"/>
    </xf>
    <xf numFmtId="2" fontId="8" fillId="2" borderId="0" xfId="0" applyNumberFormat="1" applyFont="1" applyFill="1" applyBorder="1" applyAlignment="1">
      <alignment vertical="center" wrapText="1"/>
    </xf>
    <xf numFmtId="2" fontId="8" fillId="2" borderId="6" xfId="0" applyNumberFormat="1" applyFont="1" applyFill="1" applyBorder="1" applyAlignment="1">
      <alignment vertical="center" wrapText="1"/>
    </xf>
    <xf numFmtId="0" fontId="7" fillId="2" borderId="0" xfId="0" applyFont="1" applyFill="1" applyBorder="1" applyAlignment="1">
      <alignment vertical="center" wrapText="1"/>
    </xf>
    <xf numFmtId="0" fontId="8" fillId="2" borderId="0" xfId="0" applyFont="1" applyFill="1" applyAlignment="1">
      <alignment vertical="center"/>
    </xf>
    <xf numFmtId="0" fontId="9" fillId="2" borderId="6" xfId="0" applyFont="1" applyFill="1" applyBorder="1" applyAlignment="1">
      <alignment vertical="center"/>
    </xf>
    <xf numFmtId="0" fontId="8" fillId="2" borderId="6" xfId="0" applyFont="1" applyFill="1" applyBorder="1" applyAlignment="1">
      <alignment horizontal="center" vertical="center"/>
    </xf>
    <xf numFmtId="0" fontId="20" fillId="2" borderId="6" xfId="0" applyFont="1" applyFill="1" applyBorder="1" applyAlignment="1">
      <alignment vertical="center"/>
    </xf>
    <xf numFmtId="0" fontId="8" fillId="2" borderId="6" xfId="0" applyFont="1" applyFill="1" applyBorder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7" fillId="2" borderId="15" xfId="0" applyFont="1" applyFill="1" applyBorder="1" applyAlignment="1">
      <alignment wrapText="1"/>
    </xf>
    <xf numFmtId="2" fontId="8" fillId="2" borderId="5" xfId="0" applyNumberFormat="1" applyFont="1" applyFill="1" applyBorder="1" applyAlignment="1">
      <alignment horizontal="center" wrapText="1"/>
    </xf>
    <xf numFmtId="1" fontId="8" fillId="2" borderId="6" xfId="0" applyNumberFormat="1" applyFont="1" applyFill="1" applyBorder="1" applyAlignment="1">
      <alignment horizontal="center" wrapText="1"/>
    </xf>
    <xf numFmtId="166" fontId="8" fillId="2" borderId="0" xfId="0" applyNumberFormat="1" applyFont="1" applyFill="1" applyBorder="1" applyAlignment="1">
      <alignment horizontal="center" wrapText="1"/>
    </xf>
    <xf numFmtId="0" fontId="8" fillId="2" borderId="15" xfId="0" applyFont="1" applyFill="1" applyBorder="1" applyAlignment="1">
      <alignment wrapText="1"/>
    </xf>
    <xf numFmtId="2" fontId="8" fillId="2" borderId="13" xfId="0" applyNumberFormat="1" applyFont="1" applyFill="1" applyBorder="1" applyAlignment="1">
      <alignment horizontal="center" wrapText="1"/>
    </xf>
    <xf numFmtId="0" fontId="10" fillId="2" borderId="9" xfId="0" applyNumberFormat="1" applyFont="1" applyFill="1" applyBorder="1" applyAlignment="1">
      <alignment horizontal="center" vertical="center" wrapText="1"/>
    </xf>
    <xf numFmtId="2" fontId="10" fillId="2" borderId="9" xfId="0" applyNumberFormat="1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left" wrapText="1"/>
    </xf>
    <xf numFmtId="0" fontId="11" fillId="2" borderId="3" xfId="0" applyNumberFormat="1" applyFont="1" applyFill="1" applyBorder="1" applyAlignment="1">
      <alignment horizontal="center"/>
    </xf>
    <xf numFmtId="0" fontId="11" fillId="2" borderId="0" xfId="0" applyNumberFormat="1" applyFont="1" applyFill="1" applyBorder="1" applyAlignment="1">
      <alignment horizontal="center"/>
    </xf>
    <xf numFmtId="0" fontId="11" fillId="2" borderId="6" xfId="0" applyNumberFormat="1" applyFont="1" applyFill="1" applyBorder="1" applyAlignment="1">
      <alignment horizontal="center"/>
    </xf>
    <xf numFmtId="2" fontId="11" fillId="2" borderId="0" xfId="0" applyNumberFormat="1" applyFont="1" applyFill="1" applyBorder="1" applyAlignment="1">
      <alignment horizontal="center" wrapText="1"/>
    </xf>
    <xf numFmtId="2" fontId="11" fillId="2" borderId="3" xfId="0" applyNumberFormat="1" applyFont="1" applyFill="1" applyBorder="1" applyAlignment="1">
      <alignment horizontal="center" wrapText="1"/>
    </xf>
    <xf numFmtId="0" fontId="7" fillId="2" borderId="0" xfId="0" applyFont="1" applyFill="1" applyBorder="1" applyAlignment="1">
      <alignment vertical="center"/>
    </xf>
    <xf numFmtId="49" fontId="8" fillId="2" borderId="6" xfId="0" applyNumberFormat="1" applyFont="1" applyFill="1" applyBorder="1" applyAlignment="1">
      <alignment horizontal="center" vertical="center"/>
    </xf>
    <xf numFmtId="0" fontId="8" fillId="2" borderId="0" xfId="0" applyNumberFormat="1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wrapText="1"/>
    </xf>
    <xf numFmtId="0" fontId="8" fillId="2" borderId="5" xfId="0" applyFont="1" applyFill="1" applyBorder="1"/>
    <xf numFmtId="0" fontId="8" fillId="2" borderId="0" xfId="0" applyFont="1" applyFill="1" applyBorder="1"/>
    <xf numFmtId="0" fontId="8" fillId="2" borderId="6" xfId="0" applyNumberFormat="1" applyFont="1" applyFill="1" applyBorder="1" applyAlignment="1">
      <alignment horizontal="center"/>
    </xf>
    <xf numFmtId="2" fontId="8" fillId="2" borderId="5" xfId="0" applyNumberFormat="1" applyFont="1" applyFill="1" applyBorder="1" applyAlignment="1">
      <alignment horizontal="center"/>
    </xf>
    <xf numFmtId="0" fontId="10" fillId="2" borderId="10" xfId="0" applyFont="1" applyFill="1" applyBorder="1"/>
    <xf numFmtId="0" fontId="8" fillId="2" borderId="12" xfId="0" applyFont="1" applyFill="1" applyBorder="1"/>
    <xf numFmtId="0" fontId="10" fillId="2" borderId="13" xfId="0" applyFont="1" applyFill="1" applyBorder="1" applyAlignment="1">
      <alignment horizontal="center"/>
    </xf>
    <xf numFmtId="0" fontId="8" fillId="2" borderId="12" xfId="0" applyNumberFormat="1" applyFont="1" applyFill="1" applyBorder="1" applyAlignment="1">
      <alignment horizontal="center"/>
    </xf>
    <xf numFmtId="0" fontId="8" fillId="2" borderId="9" xfId="0" applyNumberFormat="1" applyFont="1" applyFill="1" applyBorder="1"/>
    <xf numFmtId="2" fontId="10" fillId="2" borderId="12" xfId="0" applyNumberFormat="1" applyFont="1" applyFill="1" applyBorder="1" applyAlignment="1">
      <alignment horizontal="center"/>
    </xf>
    <xf numFmtId="2" fontId="10" fillId="2" borderId="9" xfId="0" applyNumberFormat="1" applyFont="1" applyFill="1" applyBorder="1" applyAlignment="1">
      <alignment horizontal="center"/>
    </xf>
    <xf numFmtId="0" fontId="10" fillId="2" borderId="12" xfId="0" applyFont="1" applyFill="1" applyBorder="1"/>
    <xf numFmtId="0" fontId="10" fillId="2" borderId="9" xfId="0" applyNumberFormat="1" applyFont="1" applyFill="1" applyBorder="1" applyAlignment="1">
      <alignment horizontal="center"/>
    </xf>
    <xf numFmtId="2" fontId="10" fillId="2" borderId="0" xfId="0" applyNumberFormat="1" applyFont="1" applyFill="1" applyBorder="1" applyAlignment="1">
      <alignment horizontal="center" wrapText="1"/>
    </xf>
    <xf numFmtId="0" fontId="10" fillId="2" borderId="0" xfId="0" applyFont="1" applyFill="1" applyAlignment="1">
      <alignment wrapText="1"/>
    </xf>
    <xf numFmtId="0" fontId="10" fillId="2" borderId="8" xfId="0" applyFont="1" applyFill="1" applyBorder="1" applyAlignment="1">
      <alignment wrapText="1"/>
    </xf>
    <xf numFmtId="0" fontId="10" fillId="2" borderId="0" xfId="0" applyNumberFormat="1" applyFont="1" applyFill="1" applyAlignment="1">
      <alignment wrapText="1"/>
    </xf>
    <xf numFmtId="0" fontId="8" fillId="2" borderId="0" xfId="0" applyNumberFormat="1" applyFont="1" applyFill="1" applyAlignment="1">
      <alignment wrapText="1"/>
    </xf>
    <xf numFmtId="2" fontId="8" fillId="2" borderId="0" xfId="0" applyNumberFormat="1" applyFont="1" applyFill="1" applyAlignment="1">
      <alignment wrapText="1"/>
    </xf>
    <xf numFmtId="164" fontId="8" fillId="2" borderId="0" xfId="0" applyNumberFormat="1" applyFont="1" applyFill="1" applyBorder="1" applyAlignment="1">
      <alignment horizontal="center"/>
    </xf>
    <xf numFmtId="164" fontId="8" fillId="2" borderId="6" xfId="0" applyNumberFormat="1" applyFont="1" applyFill="1" applyBorder="1" applyAlignment="1">
      <alignment horizontal="center"/>
    </xf>
    <xf numFmtId="49" fontId="8" fillId="2" borderId="6" xfId="0" applyNumberFormat="1" applyFont="1" applyFill="1" applyBorder="1" applyAlignment="1">
      <alignment horizontal="center"/>
    </xf>
    <xf numFmtId="0" fontId="8" fillId="2" borderId="5" xfId="0" applyNumberFormat="1" applyFont="1" applyFill="1" applyBorder="1" applyAlignment="1">
      <alignment wrapText="1"/>
    </xf>
    <xf numFmtId="0" fontId="8" fillId="2" borderId="5" xfId="0" applyNumberFormat="1" applyFont="1" applyFill="1" applyBorder="1" applyAlignment="1">
      <alignment horizontal="center" wrapText="1"/>
    </xf>
    <xf numFmtId="2" fontId="11" fillId="2" borderId="12" xfId="0" applyNumberFormat="1" applyFont="1" applyFill="1" applyBorder="1" applyAlignment="1">
      <alignment horizontal="center" wrapText="1"/>
    </xf>
    <xf numFmtId="2" fontId="11" fillId="2" borderId="9" xfId="0" applyNumberFormat="1" applyFont="1" applyFill="1" applyBorder="1" applyAlignment="1">
      <alignment wrapText="1"/>
    </xf>
    <xf numFmtId="2" fontId="10" fillId="2" borderId="3" xfId="0" applyNumberFormat="1" applyFont="1" applyFill="1" applyBorder="1" applyAlignment="1">
      <alignment horizontal="center" wrapText="1"/>
    </xf>
    <xf numFmtId="0" fontId="7" fillId="2" borderId="5" xfId="0" applyFont="1" applyFill="1" applyBorder="1" applyAlignment="1">
      <alignment horizontal="left" vertical="center" wrapText="1"/>
    </xf>
    <xf numFmtId="2" fontId="7" fillId="2" borderId="0" xfId="0" applyNumberFormat="1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left" wrapText="1"/>
    </xf>
    <xf numFmtId="164" fontId="8" fillId="2" borderId="0" xfId="0" applyNumberFormat="1" applyFont="1" applyFill="1" applyBorder="1" applyAlignment="1">
      <alignment horizontal="center" wrapText="1"/>
    </xf>
    <xf numFmtId="164" fontId="8" fillId="2" borderId="6" xfId="0" applyNumberFormat="1" applyFont="1" applyFill="1" applyBorder="1" applyAlignment="1">
      <alignment horizontal="center" wrapText="1"/>
    </xf>
    <xf numFmtId="2" fontId="7" fillId="2" borderId="0" xfId="0" applyNumberFormat="1" applyFont="1" applyFill="1" applyBorder="1" applyAlignment="1">
      <alignment horizontal="center" wrapText="1"/>
    </xf>
    <xf numFmtId="2" fontId="7" fillId="2" borderId="6" xfId="0" applyNumberFormat="1" applyFont="1" applyFill="1" applyBorder="1" applyAlignment="1">
      <alignment horizontal="center" wrapText="1"/>
    </xf>
    <xf numFmtId="0" fontId="8" fillId="2" borderId="0" xfId="0" applyFont="1" applyFill="1" applyAlignment="1">
      <alignment vertical="center" wrapText="1"/>
    </xf>
    <xf numFmtId="2" fontId="8" fillId="2" borderId="0" xfId="0" applyNumberFormat="1" applyFont="1" applyFill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wrapText="1"/>
    </xf>
    <xf numFmtId="165" fontId="8" fillId="2" borderId="6" xfId="0" applyNumberFormat="1" applyFont="1" applyFill="1" applyBorder="1" applyAlignment="1">
      <alignment horizontal="center" wrapText="1"/>
    </xf>
    <xf numFmtId="0" fontId="11" fillId="2" borderId="10" xfId="0" applyFont="1" applyFill="1" applyBorder="1" applyAlignment="1">
      <alignment wrapText="1"/>
    </xf>
    <xf numFmtId="2" fontId="11" fillId="2" borderId="9" xfId="0" applyNumberFormat="1" applyFont="1" applyFill="1" applyBorder="1" applyAlignment="1">
      <alignment horizontal="center" wrapText="1"/>
    </xf>
    <xf numFmtId="0" fontId="10" fillId="2" borderId="5" xfId="0" applyFont="1" applyFill="1" applyBorder="1" applyAlignment="1">
      <alignment wrapText="1"/>
    </xf>
    <xf numFmtId="0" fontId="11" fillId="2" borderId="0" xfId="0" applyFont="1" applyFill="1" applyBorder="1" applyAlignment="1">
      <alignment horizontal="center" wrapText="1"/>
    </xf>
    <xf numFmtId="0" fontId="10" fillId="2" borderId="6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0" fontId="12" fillId="2" borderId="0" xfId="0" applyFont="1" applyFill="1" applyBorder="1" applyAlignment="1">
      <alignment vertical="center" wrapText="1"/>
    </xf>
    <xf numFmtId="0" fontId="12" fillId="2" borderId="6" xfId="0" applyNumberFormat="1" applyFont="1" applyFill="1" applyBorder="1" applyAlignment="1">
      <alignment horizontal="center" vertical="center" wrapText="1"/>
    </xf>
    <xf numFmtId="164" fontId="12" fillId="2" borderId="0" xfId="0" applyNumberFormat="1" applyFont="1" applyFill="1" applyBorder="1" applyAlignment="1">
      <alignment horizontal="center" vertical="center" wrapText="1"/>
    </xf>
    <xf numFmtId="2" fontId="12" fillId="2" borderId="0" xfId="0" applyNumberFormat="1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vertical="center" wrapText="1"/>
    </xf>
    <xf numFmtId="49" fontId="12" fillId="2" borderId="6" xfId="0" applyNumberFormat="1" applyFont="1" applyFill="1" applyBorder="1" applyAlignment="1">
      <alignment horizontal="center" vertical="center" wrapText="1"/>
    </xf>
    <xf numFmtId="2" fontId="12" fillId="2" borderId="0" xfId="0" applyNumberFormat="1" applyFont="1" applyFill="1" applyBorder="1" applyAlignment="1">
      <alignment vertical="center" wrapText="1"/>
    </xf>
    <xf numFmtId="2" fontId="13" fillId="2" borderId="6" xfId="0" applyNumberFormat="1" applyFont="1" applyFill="1" applyBorder="1" applyAlignment="1">
      <alignment horizontal="left" vertical="center" wrapText="1"/>
    </xf>
    <xf numFmtId="0" fontId="10" fillId="2" borderId="12" xfId="0" applyFont="1" applyFill="1" applyBorder="1" applyAlignment="1">
      <alignment wrapText="1"/>
    </xf>
    <xf numFmtId="1" fontId="10" fillId="2" borderId="9" xfId="0" applyNumberFormat="1" applyFont="1" applyFill="1" applyBorder="1" applyAlignment="1">
      <alignment horizontal="center" wrapText="1"/>
    </xf>
    <xf numFmtId="0" fontId="8" fillId="2" borderId="9" xfId="0" applyFont="1" applyFill="1" applyBorder="1" applyAlignment="1">
      <alignment wrapText="1"/>
    </xf>
    <xf numFmtId="1" fontId="10" fillId="2" borderId="9" xfId="0" applyNumberFormat="1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vertical="center" wrapText="1"/>
    </xf>
    <xf numFmtId="0" fontId="8" fillId="2" borderId="0" xfId="0" applyNumberFormat="1" applyFont="1" applyFill="1" applyBorder="1" applyAlignment="1">
      <alignment vertical="center" wrapText="1"/>
    </xf>
    <xf numFmtId="0" fontId="8" fillId="2" borderId="0" xfId="0" applyNumberFormat="1" applyFont="1" applyFill="1" applyAlignment="1">
      <alignment horizontal="right" vertical="center" wrapText="1"/>
    </xf>
    <xf numFmtId="2" fontId="8" fillId="2" borderId="0" xfId="0" applyNumberFormat="1" applyFont="1" applyFill="1" applyAlignment="1">
      <alignment horizontal="center" vertical="center" wrapText="1"/>
    </xf>
    <xf numFmtId="2" fontId="8" fillId="2" borderId="0" xfId="0" applyNumberFormat="1" applyFont="1" applyFill="1" applyAlignment="1">
      <alignment vertical="center" wrapText="1"/>
    </xf>
    <xf numFmtId="1" fontId="8" fillId="2" borderId="0" xfId="0" applyNumberFormat="1" applyFont="1" applyFill="1" applyAlignment="1">
      <alignment vertical="center" wrapText="1"/>
    </xf>
    <xf numFmtId="0" fontId="8" fillId="2" borderId="0" xfId="0" applyNumberFormat="1" applyFont="1" applyFill="1" applyAlignment="1">
      <alignment vertical="center" wrapText="1"/>
    </xf>
    <xf numFmtId="0" fontId="10" fillId="2" borderId="0" xfId="0" applyFont="1" applyFill="1" applyAlignment="1">
      <alignment vertical="center" wrapText="1"/>
    </xf>
    <xf numFmtId="2" fontId="10" fillId="2" borderId="0" xfId="0" applyNumberFormat="1" applyFont="1" applyFill="1" applyAlignment="1">
      <alignment horizontal="center" vertical="center" wrapText="1"/>
    </xf>
    <xf numFmtId="1" fontId="10" fillId="2" borderId="0" xfId="0" applyNumberFormat="1" applyFont="1" applyFill="1" applyAlignment="1">
      <alignment vertical="center" wrapText="1"/>
    </xf>
    <xf numFmtId="0" fontId="10" fillId="2" borderId="0" xfId="0" applyNumberFormat="1" applyFont="1" applyFill="1" applyAlignment="1">
      <alignment vertical="center" wrapText="1"/>
    </xf>
    <xf numFmtId="2" fontId="10" fillId="2" borderId="0" xfId="0" applyNumberFormat="1" applyFont="1" applyFill="1" applyAlignment="1">
      <alignment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vertical="center" wrapText="1"/>
    </xf>
    <xf numFmtId="0" fontId="8" fillId="2" borderId="11" xfId="0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wrapText="1"/>
    </xf>
    <xf numFmtId="0" fontId="8" fillId="2" borderId="11" xfId="0" applyFont="1" applyFill="1" applyBorder="1" applyAlignment="1">
      <alignment horizontal="center" vertical="center"/>
    </xf>
    <xf numFmtId="2" fontId="10" fillId="2" borderId="2" xfId="0" applyNumberFormat="1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center"/>
    </xf>
    <xf numFmtId="0" fontId="11" fillId="2" borderId="10" xfId="0" applyNumberFormat="1" applyFont="1" applyFill="1" applyBorder="1" applyAlignment="1">
      <alignment horizontal="center" wrapText="1"/>
    </xf>
    <xf numFmtId="0" fontId="8" fillId="2" borderId="0" xfId="0" applyFont="1" applyFill="1" applyAlignment="1">
      <alignment horizontal="right" vertical="center"/>
    </xf>
    <xf numFmtId="2" fontId="8" fillId="2" borderId="0" xfId="0" applyNumberFormat="1" applyFont="1" applyFill="1" applyAlignment="1">
      <alignment horizontal="right" vertical="center"/>
    </xf>
    <xf numFmtId="2" fontId="7" fillId="2" borderId="0" xfId="0" applyNumberFormat="1" applyFont="1" applyFill="1" applyAlignment="1">
      <alignment horizontal="right" vertical="center"/>
    </xf>
    <xf numFmtId="2" fontId="7" fillId="2" borderId="0" xfId="0" applyNumberFormat="1" applyFont="1" applyFill="1" applyAlignment="1">
      <alignment vertical="center"/>
    </xf>
    <xf numFmtId="2" fontId="8" fillId="2" borderId="0" xfId="0" applyNumberFormat="1" applyFont="1" applyFill="1" applyAlignment="1">
      <alignment vertical="center"/>
    </xf>
    <xf numFmtId="2" fontId="7" fillId="2" borderId="0" xfId="0" applyNumberFormat="1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2" fontId="10" fillId="2" borderId="0" xfId="0" applyNumberFormat="1" applyFont="1" applyFill="1" applyAlignment="1">
      <alignment vertical="center"/>
    </xf>
    <xf numFmtId="164" fontId="8" fillId="2" borderId="0" xfId="0" applyNumberFormat="1" applyFont="1" applyFill="1" applyAlignment="1">
      <alignment vertical="center"/>
    </xf>
    <xf numFmtId="2" fontId="10" fillId="2" borderId="0" xfId="0" applyNumberFormat="1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1" fontId="8" fillId="2" borderId="0" xfId="0" applyNumberFormat="1" applyFont="1" applyFill="1" applyAlignment="1">
      <alignment vertical="center"/>
    </xf>
    <xf numFmtId="0" fontId="10" fillId="2" borderId="8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2" fontId="8" fillId="2" borderId="3" xfId="0" applyNumberFormat="1" applyFont="1" applyFill="1" applyBorder="1" applyAlignment="1">
      <alignment horizontal="center" vertical="center" wrapText="1"/>
    </xf>
    <xf numFmtId="2" fontId="8" fillId="2" borderId="2" xfId="0" applyNumberFormat="1" applyFont="1" applyFill="1" applyBorder="1" applyAlignment="1">
      <alignment horizontal="left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8" fillId="2" borderId="7" xfId="0" applyNumberFormat="1" applyFont="1" applyFill="1" applyBorder="1" applyAlignment="1">
      <alignment horizontal="center" vertical="center" wrapText="1"/>
    </xf>
    <xf numFmtId="2" fontId="8" fillId="2" borderId="8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vertical="center" wrapText="1"/>
    </xf>
    <xf numFmtId="0" fontId="8" fillId="2" borderId="8" xfId="0" applyFont="1" applyFill="1" applyBorder="1" applyAlignment="1">
      <alignment vertical="center" wrapText="1"/>
    </xf>
    <xf numFmtId="0" fontId="8" fillId="2" borderId="9" xfId="0" applyFont="1" applyFill="1" applyBorder="1" applyAlignment="1">
      <alignment horizontal="center" vertical="center" wrapText="1"/>
    </xf>
    <xf numFmtId="2" fontId="8" fillId="2" borderId="9" xfId="0" applyNumberFormat="1" applyFont="1" applyFill="1" applyBorder="1" applyAlignment="1">
      <alignment horizontal="center" vertical="center" wrapText="1"/>
    </xf>
    <xf numFmtId="2" fontId="8" fillId="2" borderId="12" xfId="0" applyNumberFormat="1" applyFont="1" applyFill="1" applyBorder="1" applyAlignment="1">
      <alignment horizontal="center" vertical="center" wrapText="1"/>
    </xf>
    <xf numFmtId="2" fontId="8" fillId="2" borderId="10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2" fontId="8" fillId="2" borderId="5" xfId="0" applyNumberFormat="1" applyFont="1" applyFill="1" applyBorder="1" applyAlignment="1">
      <alignment vertical="center" wrapText="1"/>
    </xf>
    <xf numFmtId="2" fontId="8" fillId="2" borderId="3" xfId="0" applyNumberFormat="1" applyFont="1" applyFill="1" applyBorder="1" applyAlignment="1">
      <alignment vertical="center" wrapText="1"/>
    </xf>
    <xf numFmtId="2" fontId="8" fillId="2" borderId="1" xfId="0" applyNumberFormat="1" applyFont="1" applyFill="1" applyBorder="1" applyAlignment="1">
      <alignment vertical="center" wrapText="1"/>
    </xf>
    <xf numFmtId="0" fontId="7" fillId="2" borderId="6" xfId="1" applyFont="1" applyFill="1" applyBorder="1" applyAlignment="1">
      <alignment horizontal="left" vertical="center"/>
    </xf>
    <xf numFmtId="0" fontId="10" fillId="2" borderId="10" xfId="0" applyFont="1" applyFill="1" applyBorder="1" applyAlignment="1">
      <alignment vertical="center" wrapText="1"/>
    </xf>
    <xf numFmtId="0" fontId="8" fillId="2" borderId="12" xfId="0" applyFont="1" applyFill="1" applyBorder="1" applyAlignment="1">
      <alignment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2" fontId="7" fillId="2" borderId="9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right" vertical="center" wrapText="1"/>
    </xf>
    <xf numFmtId="2" fontId="8" fillId="2" borderId="2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vertical="center" wrapText="1"/>
    </xf>
    <xf numFmtId="0" fontId="8" fillId="2" borderId="0" xfId="0" applyFont="1" applyFill="1"/>
    <xf numFmtId="49" fontId="8" fillId="2" borderId="5" xfId="0" applyNumberFormat="1" applyFont="1" applyFill="1" applyBorder="1" applyAlignment="1">
      <alignment horizontal="center" vertical="center"/>
    </xf>
    <xf numFmtId="164" fontId="8" fillId="2" borderId="11" xfId="0" applyNumberFormat="1" applyFont="1" applyFill="1" applyBorder="1" applyAlignment="1">
      <alignment horizontal="center"/>
    </xf>
    <xf numFmtId="0" fontId="8" fillId="2" borderId="6" xfId="0" applyFont="1" applyFill="1" applyBorder="1" applyAlignment="1">
      <alignment wrapText="1"/>
    </xf>
    <xf numFmtId="49" fontId="8" fillId="2" borderId="5" xfId="0" applyNumberFormat="1" applyFont="1" applyFill="1" applyBorder="1" applyAlignment="1">
      <alignment horizontal="center"/>
    </xf>
    <xf numFmtId="2" fontId="8" fillId="2" borderId="0" xfId="0" applyNumberFormat="1" applyFont="1" applyFill="1"/>
    <xf numFmtId="2" fontId="8" fillId="2" borderId="5" xfId="0" applyNumberFormat="1" applyFont="1" applyFill="1" applyBorder="1"/>
    <xf numFmtId="2" fontId="8" fillId="2" borderId="6" xfId="0" applyNumberFormat="1" applyFont="1" applyFill="1" applyBorder="1"/>
    <xf numFmtId="0" fontId="7" fillId="2" borderId="15" xfId="0" applyFont="1" applyFill="1" applyBorder="1" applyAlignment="1">
      <alignment vertical="center" wrapText="1"/>
    </xf>
    <xf numFmtId="1" fontId="8" fillId="2" borderId="5" xfId="0" applyNumberFormat="1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vertical="center" wrapText="1"/>
    </xf>
    <xf numFmtId="0" fontId="8" fillId="2" borderId="13" xfId="0" applyFont="1" applyFill="1" applyBorder="1" applyAlignment="1">
      <alignment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vertical="center" wrapText="1"/>
    </xf>
    <xf numFmtId="0" fontId="11" fillId="2" borderId="0" xfId="0" applyFont="1" applyFill="1" applyAlignment="1">
      <alignment vertical="center" wrapText="1"/>
    </xf>
    <xf numFmtId="0" fontId="11" fillId="2" borderId="10" xfId="0" applyFont="1" applyFill="1" applyBorder="1" applyAlignment="1">
      <alignment vertical="center"/>
    </xf>
    <xf numFmtId="0" fontId="7" fillId="2" borderId="12" xfId="0" applyFont="1" applyFill="1" applyBorder="1" applyAlignment="1">
      <alignment vertical="center"/>
    </xf>
    <xf numFmtId="1" fontId="11" fillId="2" borderId="9" xfId="0" applyNumberFormat="1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2" fontId="11" fillId="2" borderId="12" xfId="0" applyNumberFormat="1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vertical="center" wrapText="1"/>
    </xf>
    <xf numFmtId="2" fontId="10" fillId="2" borderId="7" xfId="0" applyNumberFormat="1" applyFont="1" applyFill="1" applyBorder="1" applyAlignment="1">
      <alignment horizontal="center" vertical="center" wrapText="1"/>
    </xf>
    <xf numFmtId="2" fontId="10" fillId="2" borderId="10" xfId="0" applyNumberFormat="1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right" vertical="center" wrapText="1"/>
    </xf>
    <xf numFmtId="49" fontId="8" fillId="2" borderId="0" xfId="0" applyNumberFormat="1" applyFont="1" applyFill="1" applyAlignment="1">
      <alignment horizontal="right" vertical="center" wrapText="1"/>
    </xf>
    <xf numFmtId="49" fontId="8" fillId="2" borderId="0" xfId="0" applyNumberFormat="1" applyFont="1" applyFill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vertical="center" wrapText="1"/>
    </xf>
    <xf numFmtId="49" fontId="8" fillId="2" borderId="3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horizontal="center" vertical="center" wrapText="1"/>
    </xf>
    <xf numFmtId="2" fontId="7" fillId="2" borderId="0" xfId="0" applyNumberFormat="1" applyFont="1" applyFill="1" applyAlignment="1">
      <alignment horizontal="center" vertical="center" wrapText="1"/>
    </xf>
    <xf numFmtId="2" fontId="7" fillId="2" borderId="5" xfId="0" applyNumberFormat="1" applyFont="1" applyFill="1" applyBorder="1" applyAlignment="1">
      <alignment horizontal="center" vertical="center" wrapText="1"/>
    </xf>
    <xf numFmtId="164" fontId="8" fillId="2" borderId="0" xfId="0" applyNumberFormat="1" applyFont="1" applyFill="1" applyAlignment="1">
      <alignment horizontal="center" vertical="center" wrapText="1"/>
    </xf>
    <xf numFmtId="164" fontId="8" fillId="2" borderId="5" xfId="0" applyNumberFormat="1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10" fillId="2" borderId="10" xfId="0" applyFont="1" applyFill="1" applyBorder="1" applyAlignment="1">
      <alignment vertical="center"/>
    </xf>
    <xf numFmtId="0" fontId="8" fillId="2" borderId="12" xfId="0" applyFont="1" applyFill="1" applyBorder="1" applyAlignment="1">
      <alignment vertical="center"/>
    </xf>
    <xf numFmtId="0" fontId="10" fillId="2" borderId="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2" fontId="10" fillId="2" borderId="10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Alignment="1">
      <alignment horizontal="center" vertical="center" wrapText="1"/>
    </xf>
    <xf numFmtId="2" fontId="8" fillId="2" borderId="2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horizontal="center"/>
    </xf>
    <xf numFmtId="164" fontId="8" fillId="2" borderId="0" xfId="0" applyNumberFormat="1" applyFont="1" applyFill="1" applyAlignment="1">
      <alignment horizontal="center"/>
    </xf>
    <xf numFmtId="2" fontId="8" fillId="2" borderId="0" xfId="0" applyNumberFormat="1" applyFont="1" applyFill="1" applyAlignment="1">
      <alignment horizontal="center"/>
    </xf>
    <xf numFmtId="0" fontId="8" fillId="2" borderId="0" xfId="0" applyFont="1" applyFill="1" applyAlignment="1">
      <alignment horizontal="center"/>
    </xf>
    <xf numFmtId="2" fontId="7" fillId="2" borderId="12" xfId="0" applyNumberFormat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right" vertical="center" wrapText="1"/>
    </xf>
    <xf numFmtId="49" fontId="7" fillId="2" borderId="0" xfId="0" applyNumberFormat="1" applyFont="1" applyFill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vertical="center" wrapText="1"/>
    </xf>
    <xf numFmtId="0" fontId="8" fillId="2" borderId="0" xfId="0" applyFont="1" applyFill="1" applyAlignment="1">
      <alignment horizontal="center" wrapText="1"/>
    </xf>
    <xf numFmtId="164" fontId="8" fillId="2" borderId="0" xfId="0" applyNumberFormat="1" applyFont="1" applyFill="1" applyAlignment="1">
      <alignment horizontal="center" vertical="center"/>
    </xf>
    <xf numFmtId="164" fontId="8" fillId="2" borderId="6" xfId="0" applyNumberFormat="1" applyFont="1" applyFill="1" applyBorder="1" applyAlignment="1">
      <alignment horizontal="center" vertical="center"/>
    </xf>
    <xf numFmtId="164" fontId="11" fillId="2" borderId="6" xfId="0" applyNumberFormat="1" applyFont="1" applyFill="1" applyBorder="1" applyAlignment="1">
      <alignment horizontal="center" vertical="center"/>
    </xf>
    <xf numFmtId="0" fontId="9" fillId="2" borderId="6" xfId="0" applyFont="1" applyFill="1" applyBorder="1"/>
    <xf numFmtId="0" fontId="9" fillId="2" borderId="0" xfId="0" applyFont="1" applyFill="1"/>
    <xf numFmtId="0" fontId="8" fillId="2" borderId="13" xfId="0" applyFont="1" applyFill="1" applyBorder="1" applyAlignment="1">
      <alignment horizontal="center" vertical="center"/>
    </xf>
    <xf numFmtId="2" fontId="10" fillId="2" borderId="16" xfId="0" applyNumberFormat="1" applyFont="1" applyFill="1" applyBorder="1" applyAlignment="1">
      <alignment horizontal="center" vertical="center"/>
    </xf>
    <xf numFmtId="2" fontId="10" fillId="2" borderId="12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2" fontId="8" fillId="2" borderId="16" xfId="0" applyNumberFormat="1" applyFont="1" applyFill="1" applyBorder="1" applyAlignment="1">
      <alignment horizontal="center" vertical="center" wrapText="1"/>
    </xf>
    <xf numFmtId="2" fontId="10" fillId="2" borderId="16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2" fontId="10" fillId="2" borderId="2" xfId="0" applyNumberFormat="1" applyFont="1" applyFill="1" applyBorder="1" applyAlignment="1">
      <alignment horizontal="center" vertical="center" wrapText="1"/>
    </xf>
    <xf numFmtId="2" fontId="10" fillId="2" borderId="3" xfId="0" applyNumberFormat="1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2" fontId="11" fillId="2" borderId="9" xfId="0" applyNumberFormat="1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vertical="center" wrapText="1"/>
    </xf>
    <xf numFmtId="0" fontId="10" fillId="2" borderId="7" xfId="0" applyFont="1" applyFill="1" applyBorder="1" applyAlignment="1">
      <alignment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2" fontId="10" fillId="2" borderId="8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right" vertical="center" wrapText="1"/>
    </xf>
    <xf numFmtId="0" fontId="8" fillId="2" borderId="2" xfId="0" applyFont="1" applyFill="1" applyBorder="1" applyAlignment="1">
      <alignment horizontal="right" vertical="center" wrapText="1"/>
    </xf>
    <xf numFmtId="0" fontId="11" fillId="2" borderId="0" xfId="0" applyFont="1" applyFill="1" applyAlignment="1">
      <alignment horizontal="left" vertical="center" wrapText="1"/>
    </xf>
    <xf numFmtId="0" fontId="11" fillId="2" borderId="6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2" fontId="11" fillId="2" borderId="0" xfId="0" applyNumberFormat="1" applyFont="1" applyFill="1" applyAlignment="1">
      <alignment horizontal="center" vertical="center" wrapText="1"/>
    </xf>
    <xf numFmtId="2" fontId="11" fillId="2" borderId="3" xfId="0" applyNumberFormat="1" applyFont="1" applyFill="1" applyBorder="1" applyAlignment="1">
      <alignment horizontal="center" vertical="center" wrapText="1"/>
    </xf>
    <xf numFmtId="2" fontId="8" fillId="2" borderId="13" xfId="0" applyNumberFormat="1" applyFont="1" applyFill="1" applyBorder="1" applyAlignment="1">
      <alignment horizontal="center" vertical="center"/>
    </xf>
    <xf numFmtId="0" fontId="8" fillId="2" borderId="9" xfId="0" applyFont="1" applyFill="1" applyBorder="1" applyAlignment="1">
      <alignment vertical="center"/>
    </xf>
    <xf numFmtId="2" fontId="10" fillId="2" borderId="9" xfId="0" applyNumberFormat="1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vertical="center"/>
    </xf>
    <xf numFmtId="0" fontId="8" fillId="2" borderId="16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 vertical="center"/>
    </xf>
    <xf numFmtId="2" fontId="11" fillId="2" borderId="0" xfId="0" applyNumberFormat="1" applyFont="1" applyFill="1" applyAlignment="1">
      <alignment horizontal="center" vertical="center"/>
    </xf>
    <xf numFmtId="2" fontId="11" fillId="2" borderId="6" xfId="0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vertical="center" wrapText="1"/>
    </xf>
    <xf numFmtId="1" fontId="8" fillId="2" borderId="0" xfId="0" applyNumberFormat="1" applyFont="1" applyFill="1" applyAlignment="1">
      <alignment horizontal="center" vertical="center" wrapText="1"/>
    </xf>
    <xf numFmtId="164" fontId="8" fillId="2" borderId="5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vertical="center"/>
    </xf>
    <xf numFmtId="0" fontId="8" fillId="2" borderId="23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horizontal="center" vertical="center" wrapText="1"/>
    </xf>
    <xf numFmtId="2" fontId="10" fillId="2" borderId="0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8" fillId="2" borderId="6" xfId="0" applyFont="1" applyFill="1" applyBorder="1" applyAlignment="1">
      <alignment horizontal="right" vertical="center" wrapText="1"/>
    </xf>
    <xf numFmtId="0" fontId="10" fillId="2" borderId="6" xfId="0" applyFont="1" applyFill="1" applyBorder="1" applyAlignment="1">
      <alignment vertical="center" wrapText="1"/>
    </xf>
    <xf numFmtId="2" fontId="7" fillId="2" borderId="11" xfId="0" applyNumberFormat="1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right" vertical="center" wrapText="1"/>
    </xf>
    <xf numFmtId="49" fontId="8" fillId="2" borderId="0" xfId="0" applyNumberFormat="1" applyFont="1" applyFill="1" applyBorder="1" applyAlignment="1">
      <alignment horizontal="center" vertical="center" wrapText="1"/>
    </xf>
    <xf numFmtId="49" fontId="8" fillId="2" borderId="6" xfId="0" applyNumberFormat="1" applyFont="1" applyFill="1" applyBorder="1" applyAlignment="1">
      <alignment horizontal="right" vertical="center" wrapText="1"/>
    </xf>
    <xf numFmtId="165" fontId="8" fillId="2" borderId="0" xfId="0" applyNumberFormat="1" applyFont="1" applyFill="1" applyAlignment="1">
      <alignment horizontal="center" vertical="center" wrapText="1"/>
    </xf>
    <xf numFmtId="165" fontId="8" fillId="2" borderId="6" xfId="0" applyNumberFormat="1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horizontal="center" vertical="center" wrapText="1"/>
    </xf>
    <xf numFmtId="2" fontId="10" fillId="2" borderId="5" xfId="0" applyNumberFormat="1" applyFont="1" applyFill="1" applyBorder="1" applyAlignment="1">
      <alignment horizontal="center" vertical="center" wrapText="1"/>
    </xf>
    <xf numFmtId="2" fontId="10" fillId="2" borderId="13" xfId="0" applyNumberFormat="1" applyFont="1" applyFill="1" applyBorder="1" applyAlignment="1">
      <alignment horizontal="center" vertical="center" wrapText="1"/>
    </xf>
    <xf numFmtId="2" fontId="10" fillId="2" borderId="14" xfId="0" applyNumberFormat="1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vertical="center" wrapText="1"/>
    </xf>
    <xf numFmtId="2" fontId="8" fillId="2" borderId="3" xfId="0" applyNumberFormat="1" applyFont="1" applyFill="1" applyBorder="1" applyAlignment="1">
      <alignment horizontal="left" vertical="center" wrapText="1"/>
    </xf>
    <xf numFmtId="2" fontId="8" fillId="2" borderId="13" xfId="0" applyNumberFormat="1" applyFont="1" applyFill="1" applyBorder="1" applyAlignment="1">
      <alignment vertical="center" wrapText="1"/>
    </xf>
    <xf numFmtId="3" fontId="8" fillId="2" borderId="6" xfId="0" applyNumberFormat="1" applyFont="1" applyFill="1" applyBorder="1" applyAlignment="1">
      <alignment horizontal="center" vertical="center" wrapText="1"/>
    </xf>
    <xf numFmtId="3" fontId="10" fillId="2" borderId="9" xfId="0" applyNumberFormat="1" applyFont="1" applyFill="1" applyBorder="1" applyAlignment="1">
      <alignment horizontal="center" vertical="center" wrapText="1"/>
    </xf>
    <xf numFmtId="2" fontId="8" fillId="2" borderId="3" xfId="0" applyNumberFormat="1" applyFont="1" applyFill="1" applyBorder="1" applyAlignment="1">
      <alignment horizontal="center" vertical="center"/>
    </xf>
    <xf numFmtId="164" fontId="12" fillId="2" borderId="0" xfId="0" applyNumberFormat="1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2" fontId="8" fillId="2" borderId="9" xfId="0" applyNumberFormat="1" applyFont="1" applyFill="1" applyBorder="1" applyAlignment="1">
      <alignment horizontal="left" vertical="center" wrapText="1"/>
    </xf>
    <xf numFmtId="49" fontId="10" fillId="2" borderId="13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left" vertical="center" wrapText="1"/>
    </xf>
    <xf numFmtId="1" fontId="10" fillId="2" borderId="0" xfId="0" applyNumberFormat="1" applyFont="1" applyFill="1" applyAlignment="1">
      <alignment horizontal="left" vertical="center" wrapText="1"/>
    </xf>
    <xf numFmtId="2" fontId="10" fillId="2" borderId="0" xfId="0" applyNumberFormat="1" applyFont="1" applyFill="1" applyAlignment="1">
      <alignment horizontal="left" vertical="center" wrapText="1"/>
    </xf>
    <xf numFmtId="2" fontId="8" fillId="2" borderId="0" xfId="0" applyNumberFormat="1" applyFont="1" applyFill="1" applyAlignment="1">
      <alignment horizontal="left" vertical="center" wrapText="1"/>
    </xf>
    <xf numFmtId="2" fontId="10" fillId="2" borderId="0" xfId="0" applyNumberFormat="1" applyFont="1" applyFill="1" applyAlignment="1">
      <alignment horizontal="right" vertical="center" wrapText="1"/>
    </xf>
    <xf numFmtId="0" fontId="10" fillId="2" borderId="0" xfId="0" applyFont="1" applyFill="1" applyAlignment="1">
      <alignment horizontal="right" vertical="center" wrapText="1"/>
    </xf>
    <xf numFmtId="164" fontId="8" fillId="2" borderId="0" xfId="0" applyNumberFormat="1" applyFont="1" applyFill="1" applyAlignment="1">
      <alignment vertical="center" wrapText="1"/>
    </xf>
    <xf numFmtId="164" fontId="10" fillId="2" borderId="0" xfId="0" applyNumberFormat="1" applyFont="1" applyFill="1" applyAlignment="1">
      <alignment vertical="center" wrapText="1"/>
    </xf>
    <xf numFmtId="2" fontId="9" fillId="2" borderId="0" xfId="0" applyNumberFormat="1" applyFont="1" applyFill="1" applyAlignment="1">
      <alignment vertical="center"/>
    </xf>
    <xf numFmtId="0" fontId="8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2" fontId="8" fillId="2" borderId="2" xfId="0" applyNumberFormat="1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Alignment="1">
      <alignment horizontal="center" vertical="center" wrapText="1"/>
    </xf>
    <xf numFmtId="49" fontId="11" fillId="2" borderId="8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wrapText="1"/>
    </xf>
    <xf numFmtId="2" fontId="8" fillId="2" borderId="2" xfId="0" applyNumberFormat="1" applyFont="1" applyFill="1" applyBorder="1" applyAlignment="1">
      <alignment horizontal="center" wrapText="1"/>
    </xf>
    <xf numFmtId="2" fontId="8" fillId="2" borderId="4" xfId="0" applyNumberFormat="1" applyFont="1" applyFill="1" applyBorder="1" applyAlignment="1">
      <alignment horizontal="center" wrapText="1"/>
    </xf>
    <xf numFmtId="0" fontId="10" fillId="2" borderId="10" xfId="0" applyFont="1" applyFill="1" applyBorder="1" applyAlignment="1">
      <alignment horizontal="left" vertical="center" wrapText="1"/>
    </xf>
    <xf numFmtId="0" fontId="10" fillId="2" borderId="16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 wrapText="1"/>
    </xf>
    <xf numFmtId="2" fontId="3" fillId="2" borderId="7" xfId="0" applyNumberFormat="1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>
      <alignment horizontal="center" vertical="center" wrapText="1"/>
    </xf>
    <xf numFmtId="2" fontId="3" fillId="2" borderId="14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wrapText="1"/>
    </xf>
    <xf numFmtId="2" fontId="3" fillId="2" borderId="2" xfId="0" applyNumberFormat="1" applyFont="1" applyFill="1" applyBorder="1" applyAlignment="1">
      <alignment horizontal="center" wrapText="1"/>
    </xf>
    <xf numFmtId="2" fontId="3" fillId="2" borderId="4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49" fontId="4" fillId="2" borderId="0" xfId="0" applyNumberFormat="1" applyFont="1" applyFill="1" applyAlignment="1">
      <alignment horizontal="center" wrapText="1"/>
    </xf>
    <xf numFmtId="0" fontId="6" fillId="2" borderId="10" xfId="0" applyFont="1" applyFill="1" applyBorder="1" applyAlignment="1">
      <alignment horizontal="left" wrapText="1"/>
    </xf>
    <xf numFmtId="0" fontId="6" fillId="2" borderId="12" xfId="0" applyFont="1" applyFill="1" applyBorder="1" applyAlignment="1">
      <alignment horizontal="left" wrapText="1"/>
    </xf>
    <xf numFmtId="0" fontId="18" fillId="2" borderId="24" xfId="0" applyFont="1" applyFill="1" applyBorder="1" applyAlignment="1">
      <alignment horizontal="center" vertical="center" wrapText="1"/>
    </xf>
    <xf numFmtId="0" fontId="18" fillId="2" borderId="25" xfId="0" applyFont="1" applyFill="1" applyBorder="1" applyAlignment="1">
      <alignment horizontal="center" vertical="center" wrapText="1"/>
    </xf>
    <xf numFmtId="0" fontId="18" fillId="2" borderId="26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wrapText="1"/>
    </xf>
    <xf numFmtId="0" fontId="18" fillId="2" borderId="27" xfId="0" applyFont="1" applyFill="1" applyBorder="1" applyAlignment="1">
      <alignment horizontal="center" vertical="center" wrapText="1"/>
    </xf>
    <xf numFmtId="0" fontId="18" fillId="2" borderId="28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72"/>
  <sheetViews>
    <sheetView zoomScale="112" zoomScaleNormal="112" workbookViewId="0">
      <selection activeCell="B7" sqref="B7"/>
    </sheetView>
  </sheetViews>
  <sheetFormatPr defaultRowHeight="12.75" x14ac:dyDescent="0.25"/>
  <cols>
    <col min="1" max="1" width="26.85546875" style="561" customWidth="1"/>
    <col min="2" max="2" width="27.42578125" style="561" customWidth="1"/>
    <col min="3" max="3" width="11.42578125" style="588" customWidth="1"/>
    <col min="4" max="4" width="8.28515625" style="588" customWidth="1"/>
    <col min="5" max="5" width="10.5703125" style="561" customWidth="1"/>
    <col min="6" max="6" width="10.140625" style="587" customWidth="1"/>
    <col min="7" max="7" width="9.7109375" style="587" customWidth="1"/>
    <col min="8" max="8" width="10.28515625" style="587" customWidth="1"/>
    <col min="9" max="9" width="14.7109375" style="587" customWidth="1"/>
    <col min="10" max="10" width="11.140625" style="587" customWidth="1"/>
    <col min="11" max="11" width="17.85546875" style="796" customWidth="1"/>
    <col min="12" max="16384" width="9.140625" style="331"/>
  </cols>
  <sheetData>
    <row r="1" spans="1:11" x14ac:dyDescent="0.2">
      <c r="A1" s="222" t="s">
        <v>203</v>
      </c>
      <c r="B1" s="222"/>
      <c r="C1" s="608"/>
      <c r="D1" s="609"/>
      <c r="E1" s="610"/>
      <c r="F1" s="611"/>
      <c r="G1" s="611"/>
      <c r="H1" s="611" t="s">
        <v>204</v>
      </c>
      <c r="I1" s="609"/>
      <c r="J1" s="612"/>
      <c r="K1" s="561"/>
    </row>
    <row r="2" spans="1:11" ht="15" customHeight="1" x14ac:dyDescent="0.2">
      <c r="A2" s="222" t="s">
        <v>340</v>
      </c>
      <c r="B2" s="222"/>
      <c r="C2" s="608"/>
      <c r="D2" s="609"/>
      <c r="E2" s="610"/>
      <c r="F2" s="611"/>
      <c r="G2" s="611"/>
      <c r="H2" s="613" t="s">
        <v>0</v>
      </c>
      <c r="I2" s="609"/>
      <c r="J2" s="612"/>
      <c r="K2" s="561"/>
    </row>
    <row r="3" spans="1:11" ht="15" customHeight="1" x14ac:dyDescent="0.2">
      <c r="A3" s="222" t="s">
        <v>339</v>
      </c>
      <c r="B3" s="222"/>
      <c r="C3" s="608"/>
      <c r="D3" s="609"/>
      <c r="E3" s="610"/>
      <c r="F3" s="611"/>
      <c r="G3" s="611"/>
      <c r="H3" s="611" t="s">
        <v>1</v>
      </c>
      <c r="I3" s="611"/>
      <c r="J3" s="612"/>
      <c r="K3" s="561"/>
    </row>
    <row r="4" spans="1:11" ht="15" customHeight="1" x14ac:dyDescent="0.25">
      <c r="A4" s="614"/>
      <c r="B4" s="614"/>
      <c r="C4" s="608"/>
      <c r="D4" s="609"/>
      <c r="E4" s="610"/>
      <c r="F4" s="611"/>
      <c r="G4" s="611"/>
      <c r="H4" s="611"/>
      <c r="I4" s="611"/>
      <c r="J4" s="612"/>
      <c r="K4" s="561"/>
    </row>
    <row r="5" spans="1:11" ht="15" customHeight="1" x14ac:dyDescent="0.25">
      <c r="A5" s="502"/>
      <c r="B5" s="502"/>
      <c r="C5" s="615"/>
      <c r="D5" s="615"/>
      <c r="E5" s="615"/>
      <c r="F5" s="616"/>
      <c r="G5" s="616"/>
      <c r="H5" s="612"/>
      <c r="I5" s="612"/>
      <c r="J5" s="612"/>
      <c r="K5" s="617"/>
    </row>
    <row r="6" spans="1:11" ht="15" customHeight="1" x14ac:dyDescent="0.25">
      <c r="A6" s="615"/>
      <c r="B6" s="615"/>
      <c r="C6" s="615"/>
      <c r="D6" s="615"/>
      <c r="E6" s="618" t="s">
        <v>584</v>
      </c>
      <c r="F6" s="618"/>
      <c r="G6" s="618"/>
      <c r="H6" s="618"/>
      <c r="I6" s="618"/>
      <c r="J6" s="612"/>
      <c r="K6" s="617"/>
    </row>
    <row r="7" spans="1:11" ht="15" customHeight="1" x14ac:dyDescent="0.25">
      <c r="A7" s="615"/>
      <c r="B7" s="615"/>
      <c r="C7" s="615"/>
      <c r="D7" s="615"/>
      <c r="E7" s="619" t="s">
        <v>2</v>
      </c>
      <c r="F7" s="619"/>
      <c r="G7" s="619"/>
      <c r="H7" s="619"/>
      <c r="I7" s="619"/>
      <c r="J7" s="612"/>
      <c r="K7" s="617"/>
    </row>
    <row r="8" spans="1:11" ht="15" customHeight="1" x14ac:dyDescent="0.25">
      <c r="A8" s="502"/>
      <c r="B8" s="502"/>
      <c r="C8" s="502"/>
      <c r="D8" s="502"/>
      <c r="E8" s="620" t="s">
        <v>206</v>
      </c>
      <c r="F8" s="620"/>
      <c r="G8" s="620"/>
      <c r="H8" s="620"/>
      <c r="I8" s="619"/>
      <c r="J8" s="612"/>
      <c r="K8" s="502"/>
    </row>
    <row r="9" spans="1:11" ht="15" customHeight="1" x14ac:dyDescent="0.25">
      <c r="A9" s="502"/>
      <c r="B9" s="502"/>
      <c r="C9" s="621"/>
      <c r="D9" s="621"/>
      <c r="E9" s="615"/>
      <c r="F9" s="616"/>
      <c r="G9" s="616"/>
      <c r="H9" s="612"/>
      <c r="I9" s="612"/>
      <c r="J9" s="612"/>
      <c r="K9" s="617"/>
    </row>
    <row r="10" spans="1:11" ht="15.75" customHeight="1" thickBot="1" x14ac:dyDescent="0.3">
      <c r="A10" s="590" t="s">
        <v>4</v>
      </c>
      <c r="B10" s="590"/>
      <c r="C10" s="622"/>
      <c r="D10" s="590"/>
      <c r="K10" s="561"/>
    </row>
    <row r="11" spans="1:11" ht="23.25" customHeight="1" x14ac:dyDescent="0.25">
      <c r="A11" s="623" t="s">
        <v>5</v>
      </c>
      <c r="B11" s="624"/>
      <c r="C11" s="625" t="s">
        <v>6</v>
      </c>
      <c r="D11" s="626" t="s">
        <v>7</v>
      </c>
      <c r="E11" s="625" t="s">
        <v>7</v>
      </c>
      <c r="F11" s="801" t="s">
        <v>8</v>
      </c>
      <c r="G11" s="802"/>
      <c r="H11" s="803"/>
      <c r="I11" s="627" t="s">
        <v>9</v>
      </c>
      <c r="J11" s="628" t="s">
        <v>121</v>
      </c>
      <c r="K11" s="625" t="s">
        <v>62</v>
      </c>
    </row>
    <row r="12" spans="1:11" ht="15.75" customHeight="1" thickBot="1" x14ac:dyDescent="0.3">
      <c r="A12" s="457" t="s">
        <v>12</v>
      </c>
      <c r="C12" s="468" t="s">
        <v>13</v>
      </c>
      <c r="D12" s="595" t="s">
        <v>14</v>
      </c>
      <c r="E12" s="629" t="s">
        <v>14</v>
      </c>
      <c r="F12" s="630"/>
      <c r="G12" s="631"/>
      <c r="H12" s="631"/>
      <c r="I12" s="500" t="s">
        <v>122</v>
      </c>
      <c r="K12" s="468" t="s">
        <v>63</v>
      </c>
    </row>
    <row r="13" spans="1:11" ht="15.75" customHeight="1" thickBot="1" x14ac:dyDescent="0.3">
      <c r="A13" s="632"/>
      <c r="B13" s="633"/>
      <c r="C13" s="629"/>
      <c r="D13" s="634" t="s">
        <v>16</v>
      </c>
      <c r="E13" s="629" t="s">
        <v>17</v>
      </c>
      <c r="F13" s="635" t="s">
        <v>18</v>
      </c>
      <c r="G13" s="635" t="s">
        <v>19</v>
      </c>
      <c r="H13" s="636" t="s">
        <v>20</v>
      </c>
      <c r="I13" s="635" t="s">
        <v>21</v>
      </c>
      <c r="J13" s="637" t="s">
        <v>22</v>
      </c>
      <c r="K13" s="629"/>
    </row>
    <row r="14" spans="1:11" ht="15" customHeight="1" x14ac:dyDescent="0.25">
      <c r="A14" s="623"/>
      <c r="B14" s="638" t="s">
        <v>23</v>
      </c>
      <c r="C14" s="625"/>
      <c r="D14" s="595"/>
      <c r="E14" s="639"/>
      <c r="F14" s="640"/>
      <c r="G14" s="641"/>
      <c r="H14" s="605"/>
      <c r="I14" s="500"/>
      <c r="J14" s="642"/>
      <c r="K14" s="639"/>
    </row>
    <row r="15" spans="1:11" ht="23.25" customHeight="1" x14ac:dyDescent="0.25">
      <c r="A15" s="457" t="s">
        <v>232</v>
      </c>
      <c r="C15" s="468" t="s">
        <v>255</v>
      </c>
      <c r="D15" s="595"/>
      <c r="E15" s="468"/>
      <c r="F15" s="466">
        <v>4.22</v>
      </c>
      <c r="G15" s="463">
        <v>4.92</v>
      </c>
      <c r="H15" s="463">
        <v>23.38</v>
      </c>
      <c r="I15" s="466">
        <v>155.56</v>
      </c>
      <c r="J15" s="466">
        <v>0.6</v>
      </c>
      <c r="K15" s="139" t="s">
        <v>24</v>
      </c>
    </row>
    <row r="16" spans="1:11" ht="15" customHeight="1" x14ac:dyDescent="0.25">
      <c r="A16" s="457"/>
      <c r="B16" s="561" t="s">
        <v>25</v>
      </c>
      <c r="C16" s="468"/>
      <c r="D16" s="595">
        <v>10</v>
      </c>
      <c r="E16" s="468">
        <v>10</v>
      </c>
      <c r="F16" s="466"/>
      <c r="G16" s="463"/>
      <c r="H16" s="463"/>
      <c r="I16" s="466"/>
      <c r="J16" s="466"/>
      <c r="K16" s="139"/>
    </row>
    <row r="17" spans="1:11" ht="15" customHeight="1" x14ac:dyDescent="0.25">
      <c r="A17" s="457"/>
      <c r="B17" s="561" t="s">
        <v>26</v>
      </c>
      <c r="C17" s="468"/>
      <c r="D17" s="595">
        <v>7.5</v>
      </c>
      <c r="E17" s="468">
        <v>7.5</v>
      </c>
      <c r="F17" s="466"/>
      <c r="G17" s="463"/>
      <c r="H17" s="463"/>
      <c r="I17" s="586"/>
      <c r="J17" s="466"/>
      <c r="K17" s="139"/>
    </row>
    <row r="18" spans="1:11" ht="15" customHeight="1" x14ac:dyDescent="0.25">
      <c r="A18" s="457"/>
      <c r="B18" s="561" t="s">
        <v>27</v>
      </c>
      <c r="C18" s="468"/>
      <c r="D18" s="595">
        <v>75</v>
      </c>
      <c r="E18" s="468">
        <v>75</v>
      </c>
      <c r="F18" s="466"/>
      <c r="G18" s="463"/>
      <c r="H18" s="463"/>
      <c r="I18" s="586"/>
      <c r="J18" s="466"/>
      <c r="K18" s="139"/>
    </row>
    <row r="19" spans="1:11" ht="15" customHeight="1" x14ac:dyDescent="0.25">
      <c r="A19" s="457"/>
      <c r="B19" s="561" t="s">
        <v>28</v>
      </c>
      <c r="C19" s="468"/>
      <c r="D19" s="595">
        <v>48</v>
      </c>
      <c r="E19" s="468">
        <v>48</v>
      </c>
      <c r="F19" s="466"/>
      <c r="G19" s="463"/>
      <c r="H19" s="463"/>
      <c r="I19" s="586"/>
      <c r="J19" s="466"/>
      <c r="K19" s="139"/>
    </row>
    <row r="20" spans="1:11" ht="15" customHeight="1" x14ac:dyDescent="0.25">
      <c r="A20" s="457"/>
      <c r="B20" s="561" t="s">
        <v>29</v>
      </c>
      <c r="C20" s="468"/>
      <c r="D20" s="595">
        <v>2</v>
      </c>
      <c r="E20" s="468">
        <v>2</v>
      </c>
      <c r="F20" s="466"/>
      <c r="G20" s="463"/>
      <c r="H20" s="463"/>
      <c r="I20" s="586"/>
      <c r="J20" s="466"/>
      <c r="K20" s="139"/>
    </row>
    <row r="21" spans="1:11" ht="15" customHeight="1" x14ac:dyDescent="0.25">
      <c r="A21" s="457"/>
      <c r="B21" s="597" t="s">
        <v>186</v>
      </c>
      <c r="C21" s="468"/>
      <c r="D21" s="595">
        <v>0.4</v>
      </c>
      <c r="E21" s="468">
        <v>0.4</v>
      </c>
      <c r="F21" s="466"/>
      <c r="G21" s="463"/>
      <c r="H21" s="463"/>
      <c r="I21" s="586"/>
      <c r="J21" s="466"/>
      <c r="K21" s="139"/>
    </row>
    <row r="22" spans="1:11" ht="15" customHeight="1" x14ac:dyDescent="0.25">
      <c r="A22" s="457"/>
      <c r="B22" s="597" t="s">
        <v>31</v>
      </c>
      <c r="C22" s="468"/>
      <c r="D22" s="595">
        <v>3</v>
      </c>
      <c r="E22" s="468">
        <v>3</v>
      </c>
      <c r="F22" s="466"/>
      <c r="G22" s="463"/>
      <c r="H22" s="463"/>
      <c r="I22" s="586"/>
      <c r="J22" s="466"/>
      <c r="K22" s="139"/>
    </row>
    <row r="23" spans="1:11" ht="23.25" customHeight="1" x14ac:dyDescent="0.25">
      <c r="A23" s="457" t="s">
        <v>32</v>
      </c>
      <c r="C23" s="468" t="s">
        <v>249</v>
      </c>
      <c r="D23" s="500"/>
      <c r="E23" s="500"/>
      <c r="F23" s="466">
        <v>2.8494000000000002</v>
      </c>
      <c r="G23" s="463">
        <v>2.4102000000000001</v>
      </c>
      <c r="H23" s="463">
        <v>10.35</v>
      </c>
      <c r="I23" s="466">
        <v>74.58</v>
      </c>
      <c r="J23" s="466">
        <v>1.17</v>
      </c>
      <c r="K23" s="139" t="s">
        <v>328</v>
      </c>
    </row>
    <row r="24" spans="1:11" ht="15" customHeight="1" x14ac:dyDescent="0.25">
      <c r="A24" s="457"/>
      <c r="B24" s="561" t="s">
        <v>33</v>
      </c>
      <c r="C24" s="468"/>
      <c r="D24" s="463">
        <v>2.5</v>
      </c>
      <c r="E24" s="463">
        <v>2.5</v>
      </c>
      <c r="F24" s="466"/>
      <c r="G24" s="466"/>
      <c r="H24" s="466"/>
      <c r="I24" s="466"/>
      <c r="J24" s="466"/>
      <c r="K24" s="139"/>
    </row>
    <row r="25" spans="1:11" ht="15" customHeight="1" x14ac:dyDescent="0.25">
      <c r="A25" s="457"/>
      <c r="B25" s="561" t="s">
        <v>29</v>
      </c>
      <c r="C25" s="468"/>
      <c r="D25" s="463">
        <v>6</v>
      </c>
      <c r="E25" s="463">
        <v>6</v>
      </c>
      <c r="F25" s="466"/>
      <c r="G25" s="463"/>
      <c r="H25" s="463"/>
      <c r="I25" s="466"/>
      <c r="J25" s="466"/>
      <c r="K25" s="139"/>
    </row>
    <row r="26" spans="1:11" ht="15" customHeight="1" x14ac:dyDescent="0.25">
      <c r="A26" s="595"/>
      <c r="B26" s="561" t="s">
        <v>27</v>
      </c>
      <c r="C26" s="468"/>
      <c r="D26" s="463">
        <v>90</v>
      </c>
      <c r="E26" s="463">
        <v>90</v>
      </c>
      <c r="F26" s="466"/>
      <c r="G26" s="463"/>
      <c r="H26" s="463"/>
      <c r="I26" s="466"/>
      <c r="J26" s="466"/>
      <c r="K26" s="139"/>
    </row>
    <row r="27" spans="1:11" ht="15" customHeight="1" x14ac:dyDescent="0.25">
      <c r="A27" s="595"/>
      <c r="B27" s="561" t="s">
        <v>28</v>
      </c>
      <c r="C27" s="468"/>
      <c r="D27" s="463">
        <v>108</v>
      </c>
      <c r="E27" s="463">
        <v>108</v>
      </c>
      <c r="F27" s="466"/>
      <c r="G27" s="463"/>
      <c r="H27" s="463"/>
      <c r="I27" s="466"/>
      <c r="J27" s="466"/>
      <c r="K27" s="139"/>
    </row>
    <row r="28" spans="1:11" ht="23.25" customHeight="1" x14ac:dyDescent="0.25">
      <c r="A28" s="457" t="s">
        <v>173</v>
      </c>
      <c r="C28" s="459" t="s">
        <v>125</v>
      </c>
      <c r="D28" s="561"/>
      <c r="E28" s="139"/>
      <c r="F28" s="466">
        <v>2.5299999999999998</v>
      </c>
      <c r="G28" s="463">
        <v>5.69</v>
      </c>
      <c r="H28" s="586">
        <v>12.920000000000002</v>
      </c>
      <c r="I28" s="466">
        <v>115.67</v>
      </c>
      <c r="J28" s="466">
        <v>7.0000000000000007E-2</v>
      </c>
      <c r="K28" s="643" t="s">
        <v>448</v>
      </c>
    </row>
    <row r="29" spans="1:11" ht="15" customHeight="1" x14ac:dyDescent="0.25">
      <c r="A29" s="457"/>
      <c r="B29" s="561" t="s">
        <v>36</v>
      </c>
      <c r="C29" s="468"/>
      <c r="D29" s="596">
        <v>25</v>
      </c>
      <c r="E29" s="468">
        <v>25</v>
      </c>
      <c r="F29" s="586"/>
      <c r="G29" s="463"/>
      <c r="H29" s="586"/>
      <c r="I29" s="463"/>
      <c r="J29" s="586"/>
      <c r="K29" s="139"/>
    </row>
    <row r="30" spans="1:11" ht="15" customHeight="1" x14ac:dyDescent="0.25">
      <c r="A30" s="457"/>
      <c r="B30" s="561" t="s">
        <v>67</v>
      </c>
      <c r="C30" s="468"/>
      <c r="D30" s="596">
        <v>5.0999999999999996</v>
      </c>
      <c r="E30" s="468">
        <v>5</v>
      </c>
      <c r="F30" s="586"/>
      <c r="G30" s="463"/>
      <c r="H30" s="586"/>
      <c r="I30" s="463"/>
      <c r="J30" s="586"/>
      <c r="K30" s="139"/>
    </row>
    <row r="31" spans="1:11" ht="15" customHeight="1" thickBot="1" x14ac:dyDescent="0.3">
      <c r="A31" s="457"/>
      <c r="B31" s="561" t="s">
        <v>31</v>
      </c>
      <c r="C31" s="468"/>
      <c r="D31" s="596">
        <v>5</v>
      </c>
      <c r="E31" s="468">
        <v>5</v>
      </c>
      <c r="F31" s="463" t="s">
        <v>3</v>
      </c>
      <c r="G31" s="470"/>
      <c r="H31" s="471"/>
      <c r="I31" s="472"/>
      <c r="J31" s="586"/>
      <c r="K31" s="139"/>
    </row>
    <row r="32" spans="1:11" ht="15.75" customHeight="1" thickBot="1" x14ac:dyDescent="0.3">
      <c r="A32" s="644" t="s">
        <v>37</v>
      </c>
      <c r="B32" s="645"/>
      <c r="C32" s="646">
        <v>364</v>
      </c>
      <c r="D32" s="647"/>
      <c r="E32" s="634"/>
      <c r="F32" s="515">
        <f>SUM(F15:F31)</f>
        <v>9.5993999999999993</v>
      </c>
      <c r="G32" s="515">
        <f t="shared" ref="G32:J32" si="0">SUM(G15:G31)</f>
        <v>13.020199999999999</v>
      </c>
      <c r="H32" s="515">
        <f t="shared" si="0"/>
        <v>46.65</v>
      </c>
      <c r="I32" s="515">
        <f t="shared" si="0"/>
        <v>345.81</v>
      </c>
      <c r="J32" s="515">
        <f t="shared" si="0"/>
        <v>1.84</v>
      </c>
      <c r="K32" s="583"/>
    </row>
    <row r="33" spans="1:11" ht="15" customHeight="1" x14ac:dyDescent="0.25">
      <c r="A33" s="623"/>
      <c r="B33" s="638" t="s">
        <v>38</v>
      </c>
      <c r="C33" s="468"/>
      <c r="D33" s="595"/>
      <c r="E33" s="468"/>
      <c r="F33" s="466"/>
      <c r="G33" s="627"/>
      <c r="H33" s="586"/>
      <c r="I33" s="627"/>
      <c r="J33" s="586"/>
      <c r="K33" s="639"/>
    </row>
    <row r="34" spans="1:11" ht="24" customHeight="1" x14ac:dyDescent="0.25">
      <c r="A34" s="457" t="s">
        <v>151</v>
      </c>
      <c r="C34" s="468" t="s">
        <v>233</v>
      </c>
      <c r="D34" s="596"/>
      <c r="E34" s="468"/>
      <c r="F34" s="586">
        <v>4.3499999999999996</v>
      </c>
      <c r="G34" s="463">
        <v>3.75</v>
      </c>
      <c r="H34" s="586">
        <v>8</v>
      </c>
      <c r="I34" s="463">
        <v>83</v>
      </c>
      <c r="J34" s="596">
        <v>1.05</v>
      </c>
      <c r="K34" s="139" t="s">
        <v>137</v>
      </c>
    </row>
    <row r="35" spans="1:11" ht="25.5" customHeight="1" x14ac:dyDescent="0.25">
      <c r="A35" s="561" t="s">
        <v>412</v>
      </c>
      <c r="B35" s="561" t="s">
        <v>157</v>
      </c>
      <c r="C35" s="468"/>
      <c r="D35" s="596">
        <v>155</v>
      </c>
      <c r="E35" s="468">
        <v>150</v>
      </c>
      <c r="F35" s="596"/>
      <c r="G35" s="468"/>
      <c r="H35" s="596"/>
      <c r="I35" s="468"/>
      <c r="J35" s="596"/>
      <c r="K35" s="139"/>
    </row>
    <row r="36" spans="1:11" ht="15" customHeight="1" thickBot="1" x14ac:dyDescent="0.3">
      <c r="A36" s="457"/>
      <c r="B36" s="561" t="s">
        <v>59</v>
      </c>
      <c r="C36" s="468"/>
      <c r="D36" s="596">
        <v>2</v>
      </c>
      <c r="E36" s="468">
        <v>2</v>
      </c>
      <c r="F36" s="596"/>
      <c r="G36" s="629"/>
      <c r="H36" s="596"/>
      <c r="I36" s="629"/>
      <c r="J36" s="596"/>
      <c r="K36" s="139"/>
    </row>
    <row r="37" spans="1:11" ht="15.75" customHeight="1" thickBot="1" x14ac:dyDescent="0.3">
      <c r="A37" s="644" t="s">
        <v>37</v>
      </c>
      <c r="B37" s="645"/>
      <c r="C37" s="646">
        <v>152</v>
      </c>
      <c r="D37" s="647"/>
      <c r="E37" s="583"/>
      <c r="F37" s="648">
        <f>F34</f>
        <v>4.3499999999999996</v>
      </c>
      <c r="G37" s="648">
        <f>G34</f>
        <v>3.75</v>
      </c>
      <c r="H37" s="648">
        <f>H34</f>
        <v>8</v>
      </c>
      <c r="I37" s="648">
        <f>I34</f>
        <v>83</v>
      </c>
      <c r="J37" s="648">
        <f>J34</f>
        <v>1.05</v>
      </c>
      <c r="K37" s="583"/>
    </row>
    <row r="38" spans="1:11" ht="15" customHeight="1" x14ac:dyDescent="0.25">
      <c r="A38" s="623"/>
      <c r="B38" s="638" t="s">
        <v>39</v>
      </c>
      <c r="C38" s="626"/>
      <c r="D38" s="625"/>
      <c r="E38" s="649"/>
      <c r="F38" s="650"/>
      <c r="G38" s="651"/>
      <c r="H38" s="627"/>
      <c r="I38" s="651"/>
      <c r="J38" s="641"/>
      <c r="K38" s="652"/>
    </row>
    <row r="39" spans="1:11" s="184" customFormat="1" ht="33" customHeight="1" x14ac:dyDescent="0.25">
      <c r="A39" s="203" t="s">
        <v>444</v>
      </c>
      <c r="B39" s="208"/>
      <c r="C39" s="204">
        <v>40</v>
      </c>
      <c r="D39" s="205"/>
      <c r="E39" s="206"/>
      <c r="F39" s="263">
        <v>0.43</v>
      </c>
      <c r="G39" s="258">
        <v>7.0000000000000007E-2</v>
      </c>
      <c r="H39" s="263">
        <v>3.45</v>
      </c>
      <c r="I39" s="243">
        <v>16.16</v>
      </c>
      <c r="J39" s="205"/>
      <c r="K39" s="286" t="s">
        <v>495</v>
      </c>
    </row>
    <row r="40" spans="1:11" s="184" customFormat="1" ht="16.5" customHeight="1" x14ac:dyDescent="0.25">
      <c r="A40" s="203"/>
      <c r="B40" s="208" t="s">
        <v>80</v>
      </c>
      <c r="C40" s="204"/>
      <c r="D40" s="205">
        <v>38.119999999999997</v>
      </c>
      <c r="E40" s="206">
        <v>30.5</v>
      </c>
      <c r="F40" s="263"/>
      <c r="G40" s="258"/>
      <c r="H40" s="207"/>
      <c r="I40" s="284"/>
      <c r="J40" s="205"/>
      <c r="K40" s="285"/>
    </row>
    <row r="41" spans="1:11" s="184" customFormat="1" ht="16.5" customHeight="1" x14ac:dyDescent="0.25">
      <c r="A41" s="203"/>
      <c r="B41" s="208" t="s">
        <v>494</v>
      </c>
      <c r="C41" s="204"/>
      <c r="D41" s="205">
        <v>11.4</v>
      </c>
      <c r="E41" s="206">
        <v>10</v>
      </c>
      <c r="F41" s="263"/>
      <c r="G41" s="258"/>
      <c r="H41" s="207"/>
      <c r="I41" s="284"/>
      <c r="J41" s="205"/>
      <c r="K41" s="285"/>
    </row>
    <row r="42" spans="1:11" s="184" customFormat="1" ht="16.5" customHeight="1" x14ac:dyDescent="0.25">
      <c r="A42" s="203"/>
      <c r="B42" s="208" t="s">
        <v>59</v>
      </c>
      <c r="C42" s="204"/>
      <c r="D42" s="205">
        <v>2</v>
      </c>
      <c r="E42" s="206">
        <v>2</v>
      </c>
      <c r="F42" s="263"/>
      <c r="G42" s="258"/>
      <c r="H42" s="207"/>
      <c r="I42" s="284"/>
      <c r="J42" s="205"/>
      <c r="K42" s="285"/>
    </row>
    <row r="43" spans="1:11" ht="44.25" customHeight="1" x14ac:dyDescent="0.25">
      <c r="A43" s="457" t="s">
        <v>301</v>
      </c>
      <c r="C43" s="595" t="s">
        <v>126</v>
      </c>
      <c r="D43" s="463"/>
      <c r="E43" s="471"/>
      <c r="F43" s="586">
        <v>3.61</v>
      </c>
      <c r="G43" s="466">
        <v>2.87</v>
      </c>
      <c r="H43" s="463">
        <v>10.55</v>
      </c>
      <c r="I43" s="466">
        <v>90.56</v>
      </c>
      <c r="J43" s="463">
        <v>5.19</v>
      </c>
      <c r="K43" s="139" t="s">
        <v>222</v>
      </c>
    </row>
    <row r="44" spans="1:11" ht="15" customHeight="1" x14ac:dyDescent="0.25">
      <c r="A44" s="457"/>
      <c r="B44" s="561" t="s">
        <v>302</v>
      </c>
      <c r="C44" s="599"/>
      <c r="D44" s="463">
        <v>11.97</v>
      </c>
      <c r="E44" s="471">
        <v>11.4</v>
      </c>
      <c r="F44" s="586"/>
      <c r="G44" s="466"/>
      <c r="H44" s="463"/>
      <c r="I44" s="466"/>
      <c r="J44" s="463"/>
      <c r="K44" s="139"/>
    </row>
    <row r="45" spans="1:11" ht="15" customHeight="1" x14ac:dyDescent="0.25">
      <c r="A45" s="457"/>
      <c r="B45" s="561" t="s">
        <v>295</v>
      </c>
      <c r="C45" s="599"/>
      <c r="D45" s="463">
        <v>11.97</v>
      </c>
      <c r="E45" s="471">
        <v>11.4</v>
      </c>
      <c r="F45" s="586"/>
      <c r="G45" s="466"/>
      <c r="H45" s="463"/>
      <c r="I45" s="466"/>
      <c r="J45" s="463"/>
      <c r="K45" s="139"/>
    </row>
    <row r="46" spans="1:11" ht="15" customHeight="1" x14ac:dyDescent="0.25">
      <c r="A46" s="457"/>
      <c r="B46" s="561" t="s">
        <v>40</v>
      </c>
      <c r="C46" s="599"/>
      <c r="D46" s="463">
        <v>1.19</v>
      </c>
      <c r="E46" s="471">
        <v>1</v>
      </c>
      <c r="F46" s="586"/>
      <c r="G46" s="466"/>
      <c r="H46" s="463"/>
      <c r="I46" s="466"/>
      <c r="J46" s="463"/>
      <c r="K46" s="139"/>
    </row>
    <row r="47" spans="1:11" ht="15" customHeight="1" x14ac:dyDescent="0.25">
      <c r="A47" s="457"/>
      <c r="B47" s="561" t="s">
        <v>41</v>
      </c>
      <c r="C47" s="599"/>
      <c r="D47" s="463">
        <v>0.96</v>
      </c>
      <c r="E47" s="471">
        <v>0.8</v>
      </c>
      <c r="F47" s="586"/>
      <c r="G47" s="466"/>
      <c r="H47" s="463"/>
      <c r="I47" s="466"/>
      <c r="J47" s="463"/>
      <c r="K47" s="139"/>
    </row>
    <row r="48" spans="1:11" ht="15" customHeight="1" x14ac:dyDescent="0.25">
      <c r="A48" s="457"/>
      <c r="B48" s="561" t="s">
        <v>42</v>
      </c>
      <c r="C48" s="599"/>
      <c r="D48" s="463">
        <v>1</v>
      </c>
      <c r="E48" s="471">
        <v>1</v>
      </c>
      <c r="F48" s="586"/>
      <c r="G48" s="466"/>
      <c r="H48" s="463"/>
      <c r="I48" s="466"/>
      <c r="J48" s="463"/>
      <c r="K48" s="139"/>
    </row>
    <row r="49" spans="1:11" ht="15" customHeight="1" x14ac:dyDescent="0.25">
      <c r="A49" s="457"/>
      <c r="B49" s="597" t="s">
        <v>186</v>
      </c>
      <c r="C49" s="599"/>
      <c r="D49" s="463">
        <v>0.1</v>
      </c>
      <c r="E49" s="471">
        <v>0.1</v>
      </c>
      <c r="F49" s="586"/>
      <c r="G49" s="466"/>
      <c r="H49" s="463"/>
      <c r="I49" s="466"/>
      <c r="J49" s="463"/>
      <c r="K49" s="139"/>
    </row>
    <row r="50" spans="1:11" ht="24.75" customHeight="1" x14ac:dyDescent="0.25">
      <c r="A50" s="457"/>
      <c r="B50" s="597" t="s">
        <v>303</v>
      </c>
      <c r="C50" s="599"/>
      <c r="D50" s="468"/>
      <c r="E50" s="598">
        <v>14.3</v>
      </c>
      <c r="F50" s="586"/>
      <c r="G50" s="466"/>
      <c r="H50" s="463"/>
      <c r="I50" s="466"/>
      <c r="J50" s="463"/>
      <c r="K50" s="139"/>
    </row>
    <row r="51" spans="1:11" ht="15" customHeight="1" x14ac:dyDescent="0.25">
      <c r="A51" s="457"/>
      <c r="B51" s="561" t="s">
        <v>167</v>
      </c>
      <c r="C51" s="599"/>
      <c r="D51" s="459"/>
      <c r="E51" s="598">
        <v>10</v>
      </c>
      <c r="F51" s="586"/>
      <c r="G51" s="466"/>
      <c r="H51" s="463"/>
      <c r="I51" s="466"/>
      <c r="J51" s="463"/>
      <c r="K51" s="139"/>
    </row>
    <row r="52" spans="1:11" ht="15" customHeight="1" x14ac:dyDescent="0.25">
      <c r="A52" s="457"/>
      <c r="B52" s="561" t="s">
        <v>44</v>
      </c>
      <c r="C52" s="595"/>
      <c r="D52" s="463">
        <v>59.9</v>
      </c>
      <c r="E52" s="471">
        <v>45</v>
      </c>
      <c r="F52" s="586"/>
      <c r="G52" s="466"/>
      <c r="H52" s="463"/>
      <c r="I52" s="466"/>
      <c r="J52" s="463"/>
      <c r="K52" s="139"/>
    </row>
    <row r="53" spans="1:11" ht="15" customHeight="1" x14ac:dyDescent="0.25">
      <c r="A53" s="457"/>
      <c r="B53" s="561" t="s">
        <v>45</v>
      </c>
      <c r="C53" s="595"/>
      <c r="D53" s="463">
        <v>7.5</v>
      </c>
      <c r="E53" s="471">
        <v>6</v>
      </c>
      <c r="F53" s="586"/>
      <c r="G53" s="466"/>
      <c r="H53" s="463"/>
      <c r="I53" s="466"/>
      <c r="J53" s="463"/>
      <c r="K53" s="139"/>
    </row>
    <row r="54" spans="1:11" ht="15" customHeight="1" x14ac:dyDescent="0.25">
      <c r="A54" s="457"/>
      <c r="B54" s="561" t="s">
        <v>40</v>
      </c>
      <c r="C54" s="595"/>
      <c r="D54" s="463">
        <v>7.14</v>
      </c>
      <c r="E54" s="471">
        <v>6</v>
      </c>
      <c r="F54" s="586"/>
      <c r="G54" s="466"/>
      <c r="H54" s="463"/>
      <c r="I54" s="466"/>
      <c r="J54" s="463"/>
      <c r="K54" s="139"/>
    </row>
    <row r="55" spans="1:11" ht="15" customHeight="1" x14ac:dyDescent="0.25">
      <c r="A55" s="457"/>
      <c r="B55" s="561" t="s">
        <v>231</v>
      </c>
      <c r="C55" s="595"/>
      <c r="D55" s="463">
        <v>6</v>
      </c>
      <c r="E55" s="471">
        <v>6</v>
      </c>
      <c r="F55" s="586"/>
      <c r="G55" s="466"/>
      <c r="H55" s="463"/>
      <c r="I55" s="466"/>
      <c r="J55" s="463"/>
      <c r="K55" s="139"/>
    </row>
    <row r="56" spans="1:11" ht="15" customHeight="1" x14ac:dyDescent="0.25">
      <c r="A56" s="457"/>
      <c r="B56" s="561" t="s">
        <v>46</v>
      </c>
      <c r="C56" s="595"/>
      <c r="D56" s="463">
        <v>3</v>
      </c>
      <c r="E56" s="471">
        <v>3</v>
      </c>
      <c r="F56" s="586"/>
      <c r="G56" s="466"/>
      <c r="H56" s="463"/>
      <c r="I56" s="466"/>
      <c r="J56" s="463"/>
      <c r="K56" s="139"/>
    </row>
    <row r="57" spans="1:11" ht="15" customHeight="1" x14ac:dyDescent="0.25">
      <c r="A57" s="457"/>
      <c r="B57" s="597" t="s">
        <v>186</v>
      </c>
      <c r="C57" s="595"/>
      <c r="D57" s="463">
        <v>0.5</v>
      </c>
      <c r="E57" s="471">
        <v>0.5</v>
      </c>
      <c r="F57" s="586"/>
      <c r="G57" s="466"/>
      <c r="H57" s="463"/>
      <c r="I57" s="466"/>
      <c r="J57" s="500"/>
      <c r="K57" s="139"/>
    </row>
    <row r="58" spans="1:11" ht="15" customHeight="1" x14ac:dyDescent="0.25">
      <c r="A58" s="457"/>
      <c r="B58" s="561" t="s">
        <v>28</v>
      </c>
      <c r="C58" s="595"/>
      <c r="D58" s="463">
        <v>105</v>
      </c>
      <c r="E58" s="471">
        <v>105</v>
      </c>
      <c r="F58" s="586"/>
      <c r="G58" s="466"/>
      <c r="H58" s="463"/>
      <c r="I58" s="466"/>
      <c r="J58" s="500"/>
      <c r="K58" s="139"/>
    </row>
    <row r="59" spans="1:11" ht="26.25" customHeight="1" x14ac:dyDescent="0.25">
      <c r="A59" s="457" t="s">
        <v>311</v>
      </c>
      <c r="C59" s="595">
        <v>50</v>
      </c>
      <c r="D59" s="468"/>
      <c r="E59" s="596"/>
      <c r="F59" s="466">
        <v>8.42</v>
      </c>
      <c r="G59" s="466">
        <v>9.35</v>
      </c>
      <c r="H59" s="463">
        <v>8.2200000000000006</v>
      </c>
      <c r="I59" s="466">
        <v>150.76</v>
      </c>
      <c r="J59" s="463"/>
      <c r="K59" s="139" t="s">
        <v>312</v>
      </c>
    </row>
    <row r="60" spans="1:11" ht="18" customHeight="1" x14ac:dyDescent="0.25">
      <c r="A60" s="457"/>
      <c r="B60" s="561" t="s">
        <v>302</v>
      </c>
      <c r="C60" s="595"/>
      <c r="D60" s="463">
        <v>36.57</v>
      </c>
      <c r="E60" s="586">
        <v>35</v>
      </c>
      <c r="F60" s="457"/>
      <c r="G60" s="457"/>
      <c r="H60" s="139"/>
      <c r="I60" s="457"/>
      <c r="J60" s="468"/>
      <c r="K60" s="139"/>
    </row>
    <row r="61" spans="1:11" ht="14.25" customHeight="1" x14ac:dyDescent="0.25">
      <c r="A61" s="457"/>
      <c r="B61" s="561" t="s">
        <v>295</v>
      </c>
      <c r="C61" s="595"/>
      <c r="D61" s="463">
        <v>36.57</v>
      </c>
      <c r="E61" s="586">
        <v>35</v>
      </c>
      <c r="F61" s="457"/>
      <c r="G61" s="457"/>
      <c r="H61" s="139"/>
      <c r="I61" s="561"/>
      <c r="J61" s="139"/>
      <c r="K61" s="139"/>
    </row>
    <row r="62" spans="1:11" ht="11.25" customHeight="1" x14ac:dyDescent="0.25">
      <c r="A62" s="457"/>
      <c r="B62" s="561" t="s">
        <v>40</v>
      </c>
      <c r="C62" s="595"/>
      <c r="D62" s="463">
        <v>10.4</v>
      </c>
      <c r="E62" s="586">
        <v>8.75</v>
      </c>
      <c r="F62" s="457"/>
      <c r="G62" s="457"/>
      <c r="H62" s="139"/>
      <c r="I62" s="596"/>
      <c r="J62" s="468"/>
      <c r="K62" s="139"/>
    </row>
    <row r="63" spans="1:11" ht="15" customHeight="1" x14ac:dyDescent="0.25">
      <c r="A63" s="457"/>
      <c r="B63" s="561" t="s">
        <v>175</v>
      </c>
      <c r="C63" s="595"/>
      <c r="D63" s="463">
        <v>8.1300000000000008</v>
      </c>
      <c r="E63" s="586">
        <v>8.1300000000000008</v>
      </c>
      <c r="F63" s="457"/>
      <c r="G63" s="457"/>
      <c r="H63" s="139"/>
      <c r="I63" s="596"/>
      <c r="J63" s="468"/>
      <c r="K63" s="139"/>
    </row>
    <row r="64" spans="1:11" ht="15" customHeight="1" x14ac:dyDescent="0.25">
      <c r="A64" s="457"/>
      <c r="B64" s="561" t="s">
        <v>134</v>
      </c>
      <c r="C64" s="595"/>
      <c r="D64" s="463">
        <v>10</v>
      </c>
      <c r="E64" s="586">
        <v>10</v>
      </c>
      <c r="F64" s="457"/>
      <c r="G64" s="457"/>
      <c r="H64" s="139"/>
      <c r="I64" s="596"/>
      <c r="J64" s="468"/>
      <c r="K64" s="139"/>
    </row>
    <row r="65" spans="1:11" ht="15" customHeight="1" x14ac:dyDescent="0.25">
      <c r="A65" s="457"/>
      <c r="B65" s="561" t="s">
        <v>86</v>
      </c>
      <c r="C65" s="595"/>
      <c r="D65" s="463">
        <v>2.8</v>
      </c>
      <c r="E65" s="586">
        <v>2.8</v>
      </c>
      <c r="F65" s="457"/>
      <c r="G65" s="457"/>
      <c r="H65" s="139"/>
      <c r="I65" s="596"/>
      <c r="J65" s="468"/>
      <c r="K65" s="139"/>
    </row>
    <row r="66" spans="1:11" ht="15" customHeight="1" x14ac:dyDescent="0.25">
      <c r="A66" s="457"/>
      <c r="B66" s="561" t="s">
        <v>186</v>
      </c>
      <c r="C66" s="595"/>
      <c r="D66" s="463">
        <v>0.4</v>
      </c>
      <c r="E66" s="471">
        <v>0.4</v>
      </c>
      <c r="F66" s="561"/>
      <c r="G66" s="457"/>
      <c r="H66" s="139"/>
      <c r="I66" s="596"/>
      <c r="J66" s="468"/>
      <c r="K66" s="139"/>
    </row>
    <row r="67" spans="1:11" ht="15" customHeight="1" x14ac:dyDescent="0.25">
      <c r="A67" s="457"/>
      <c r="B67" s="561" t="s">
        <v>48</v>
      </c>
      <c r="C67" s="595"/>
      <c r="D67" s="463"/>
      <c r="E67" s="471">
        <v>62</v>
      </c>
      <c r="F67" s="561"/>
      <c r="G67" s="457"/>
      <c r="H67" s="139"/>
      <c r="I67" s="596"/>
      <c r="J67" s="468"/>
      <c r="K67" s="139"/>
    </row>
    <row r="68" spans="1:11" ht="15" customHeight="1" x14ac:dyDescent="0.25">
      <c r="A68" s="457"/>
      <c r="B68" s="561" t="s">
        <v>128</v>
      </c>
      <c r="C68" s="595"/>
      <c r="D68" s="463">
        <v>0.6</v>
      </c>
      <c r="E68" s="471">
        <v>0.6</v>
      </c>
      <c r="F68" s="561"/>
      <c r="G68" s="457"/>
      <c r="H68" s="139"/>
      <c r="I68" s="596"/>
      <c r="J68" s="468"/>
      <c r="K68" s="139"/>
    </row>
    <row r="69" spans="1:11" ht="39.75" customHeight="1" x14ac:dyDescent="0.2">
      <c r="A69" s="414" t="s">
        <v>182</v>
      </c>
      <c r="B69" s="653"/>
      <c r="C69" s="654" t="s">
        <v>253</v>
      </c>
      <c r="D69" s="546"/>
      <c r="E69" s="655"/>
      <c r="F69" s="562">
        <v>3.21</v>
      </c>
      <c r="G69" s="488">
        <v>1.615</v>
      </c>
      <c r="H69" s="486">
        <v>22.355999999999998</v>
      </c>
      <c r="I69" s="488">
        <v>116.6</v>
      </c>
      <c r="J69" s="486">
        <v>0.41</v>
      </c>
      <c r="K69" s="656" t="s">
        <v>449</v>
      </c>
    </row>
    <row r="70" spans="1:11" ht="15" customHeight="1" x14ac:dyDescent="0.2">
      <c r="A70" s="526"/>
      <c r="B70" s="653" t="s">
        <v>132</v>
      </c>
      <c r="C70" s="657"/>
      <c r="D70" s="546">
        <v>47.6</v>
      </c>
      <c r="E70" s="655">
        <v>47.6</v>
      </c>
      <c r="F70" s="658"/>
      <c r="G70" s="529"/>
      <c r="H70" s="497"/>
      <c r="I70" s="529"/>
      <c r="J70" s="497"/>
      <c r="K70" s="656"/>
    </row>
    <row r="71" spans="1:11" ht="15" customHeight="1" x14ac:dyDescent="0.2">
      <c r="A71" s="526"/>
      <c r="B71" s="653" t="s">
        <v>134</v>
      </c>
      <c r="C71" s="657"/>
      <c r="D71" s="546">
        <v>71</v>
      </c>
      <c r="E71" s="655">
        <v>71</v>
      </c>
      <c r="F71" s="658"/>
      <c r="G71" s="659"/>
      <c r="H71" s="660"/>
      <c r="I71" s="659"/>
      <c r="J71" s="497"/>
      <c r="K71" s="656"/>
    </row>
    <row r="72" spans="1:11" ht="15" customHeight="1" x14ac:dyDescent="0.2">
      <c r="A72" s="526"/>
      <c r="B72" s="653" t="s">
        <v>186</v>
      </c>
      <c r="C72" s="657"/>
      <c r="D72" s="546">
        <v>0.25</v>
      </c>
      <c r="E72" s="655">
        <v>0.25</v>
      </c>
      <c r="F72" s="658"/>
      <c r="G72" s="529"/>
      <c r="H72" s="497"/>
      <c r="I72" s="529"/>
      <c r="J72" s="497"/>
      <c r="K72" s="656"/>
    </row>
    <row r="73" spans="1:11" ht="15" customHeight="1" x14ac:dyDescent="0.2">
      <c r="A73" s="526"/>
      <c r="B73" s="653" t="s">
        <v>180</v>
      </c>
      <c r="C73" s="657"/>
      <c r="D73" s="546"/>
      <c r="E73" s="655">
        <v>100</v>
      </c>
      <c r="F73" s="658"/>
      <c r="G73" s="529"/>
      <c r="H73" s="497"/>
      <c r="I73" s="529"/>
      <c r="J73" s="497"/>
      <c r="K73" s="656"/>
    </row>
    <row r="74" spans="1:11" ht="15" customHeight="1" x14ac:dyDescent="0.2">
      <c r="A74" s="526"/>
      <c r="B74" s="653" t="s">
        <v>80</v>
      </c>
      <c r="C74" s="657"/>
      <c r="D74" s="546">
        <v>16.5</v>
      </c>
      <c r="E74" s="655">
        <v>13.2</v>
      </c>
      <c r="F74" s="658"/>
      <c r="G74" s="529"/>
      <c r="H74" s="497"/>
      <c r="I74" s="529"/>
      <c r="J74" s="497"/>
      <c r="K74" s="656"/>
    </row>
    <row r="75" spans="1:11" ht="15" customHeight="1" x14ac:dyDescent="0.2">
      <c r="A75" s="526"/>
      <c r="B75" s="653" t="s">
        <v>104</v>
      </c>
      <c r="C75" s="657"/>
      <c r="D75" s="546">
        <v>2</v>
      </c>
      <c r="E75" s="655">
        <v>1.65</v>
      </c>
      <c r="F75" s="658"/>
      <c r="G75" s="529"/>
      <c r="H75" s="497"/>
      <c r="I75" s="529"/>
      <c r="J75" s="497"/>
      <c r="K75" s="656"/>
    </row>
    <row r="76" spans="1:11" ht="15" customHeight="1" x14ac:dyDescent="0.2">
      <c r="A76" s="526"/>
      <c r="B76" s="653" t="s">
        <v>181</v>
      </c>
      <c r="C76" s="657"/>
      <c r="D76" s="546"/>
      <c r="E76" s="655">
        <v>110</v>
      </c>
      <c r="F76" s="658"/>
      <c r="G76" s="529"/>
      <c r="H76" s="497"/>
      <c r="I76" s="529"/>
      <c r="J76" s="497"/>
      <c r="K76" s="656"/>
    </row>
    <row r="77" spans="1:11" ht="15" customHeight="1" x14ac:dyDescent="0.2">
      <c r="A77" s="526"/>
      <c r="B77" s="653" t="s">
        <v>56</v>
      </c>
      <c r="C77" s="657"/>
      <c r="D77" s="546">
        <v>2</v>
      </c>
      <c r="E77" s="655">
        <v>2</v>
      </c>
      <c r="F77" s="658"/>
      <c r="G77" s="529"/>
      <c r="H77" s="497"/>
      <c r="I77" s="529"/>
      <c r="J77" s="497"/>
      <c r="K77" s="656"/>
    </row>
    <row r="78" spans="1:11" ht="23.25" customHeight="1" x14ac:dyDescent="0.25">
      <c r="A78" s="661" t="s">
        <v>262</v>
      </c>
      <c r="C78" s="595">
        <v>150</v>
      </c>
      <c r="D78" s="463"/>
      <c r="E78" s="586"/>
      <c r="F78" s="466">
        <v>0.5</v>
      </c>
      <c r="G78" s="466">
        <v>7.0000000000000007E-2</v>
      </c>
      <c r="H78" s="463">
        <v>14</v>
      </c>
      <c r="I78" s="662">
        <v>60</v>
      </c>
      <c r="J78" s="468">
        <v>0.54</v>
      </c>
      <c r="K78" s="139" t="s">
        <v>263</v>
      </c>
    </row>
    <row r="79" spans="1:11" ht="15" customHeight="1" x14ac:dyDescent="0.25">
      <c r="A79" s="663"/>
      <c r="B79" s="561" t="s">
        <v>264</v>
      </c>
      <c r="C79" s="595"/>
      <c r="D79" s="463">
        <v>12.75</v>
      </c>
      <c r="E79" s="586">
        <v>12.5</v>
      </c>
      <c r="F79" s="595"/>
      <c r="G79" s="595"/>
      <c r="H79" s="468"/>
      <c r="I79" s="595"/>
      <c r="J79" s="468"/>
      <c r="K79" s="139"/>
    </row>
    <row r="80" spans="1:11" ht="15" customHeight="1" x14ac:dyDescent="0.25">
      <c r="A80" s="663"/>
      <c r="B80" s="502" t="s">
        <v>29</v>
      </c>
      <c r="C80" s="595"/>
      <c r="D80" s="463">
        <v>5</v>
      </c>
      <c r="E80" s="586">
        <v>5</v>
      </c>
      <c r="F80" s="595"/>
      <c r="G80" s="595"/>
      <c r="H80" s="468"/>
      <c r="I80" s="662"/>
      <c r="J80" s="468"/>
      <c r="K80" s="139"/>
    </row>
    <row r="81" spans="1:11" ht="15" customHeight="1" x14ac:dyDescent="0.25">
      <c r="A81" s="663"/>
      <c r="B81" s="561" t="s">
        <v>64</v>
      </c>
      <c r="C81" s="595"/>
      <c r="D81" s="463">
        <v>152</v>
      </c>
      <c r="E81" s="586">
        <v>152</v>
      </c>
      <c r="F81" s="595"/>
      <c r="G81" s="595"/>
      <c r="H81" s="468"/>
      <c r="I81" s="662"/>
      <c r="J81" s="468"/>
      <c r="K81" s="139"/>
    </row>
    <row r="82" spans="1:11" ht="27.75" customHeight="1" thickBot="1" x14ac:dyDescent="0.3">
      <c r="A82" s="457" t="s">
        <v>175</v>
      </c>
      <c r="C82" s="595">
        <v>15</v>
      </c>
      <c r="D82" s="463">
        <v>15</v>
      </c>
      <c r="E82" s="471">
        <v>15</v>
      </c>
      <c r="F82" s="463">
        <v>1.1399999999999999</v>
      </c>
      <c r="G82" s="586">
        <v>0.12</v>
      </c>
      <c r="H82" s="463">
        <v>7.38</v>
      </c>
      <c r="I82" s="466">
        <v>35.25</v>
      </c>
      <c r="J82" s="463">
        <v>0</v>
      </c>
      <c r="K82" s="664" t="s">
        <v>453</v>
      </c>
    </row>
    <row r="83" spans="1:11" ht="37.5" customHeight="1" thickBot="1" x14ac:dyDescent="0.3">
      <c r="A83" s="457" t="s">
        <v>208</v>
      </c>
      <c r="C83" s="595">
        <v>35</v>
      </c>
      <c r="D83" s="629">
        <v>35</v>
      </c>
      <c r="E83" s="598">
        <v>35</v>
      </c>
      <c r="F83" s="586">
        <v>2.3076923076923075</v>
      </c>
      <c r="G83" s="466">
        <v>0.41958041958041958</v>
      </c>
      <c r="H83" s="463">
        <v>13.846153846153847</v>
      </c>
      <c r="I83" s="466">
        <v>69.230769230769241</v>
      </c>
      <c r="J83" s="468"/>
      <c r="K83" s="664" t="s">
        <v>458</v>
      </c>
    </row>
    <row r="84" spans="1:11" ht="15.75" customHeight="1" thickBot="1" x14ac:dyDescent="0.3">
      <c r="A84" s="644" t="s">
        <v>37</v>
      </c>
      <c r="B84" s="645"/>
      <c r="C84" s="582">
        <f>C83+C82+C78+112+C59+150+10+C39</f>
        <v>562</v>
      </c>
      <c r="D84" s="665"/>
      <c r="E84" s="634"/>
      <c r="F84" s="515">
        <f>F83+F82+F78+F69+F59+F43+F39</f>
        <v>19.617692307692305</v>
      </c>
      <c r="G84" s="515">
        <f t="shared" ref="G84:J84" si="1">G83+G82+G78+G69+G59+G43+G39</f>
        <v>14.514580419580419</v>
      </c>
      <c r="H84" s="515">
        <f t="shared" si="1"/>
        <v>79.802153846153843</v>
      </c>
      <c r="I84" s="515">
        <f t="shared" si="1"/>
        <v>538.5607692307691</v>
      </c>
      <c r="J84" s="515">
        <f t="shared" si="1"/>
        <v>6.1400000000000006</v>
      </c>
      <c r="K84" s="666"/>
    </row>
    <row r="85" spans="1:11" ht="23.25" customHeight="1" x14ac:dyDescent="0.25">
      <c r="A85" s="457"/>
      <c r="B85" s="667" t="s">
        <v>256</v>
      </c>
      <c r="C85" s="468"/>
      <c r="D85" s="596"/>
      <c r="E85" s="468"/>
      <c r="F85" s="596"/>
      <c r="G85" s="468"/>
      <c r="H85" s="596"/>
      <c r="I85" s="468"/>
      <c r="J85" s="596"/>
      <c r="K85" s="639"/>
    </row>
    <row r="86" spans="1:11" ht="24" customHeight="1" x14ac:dyDescent="0.25">
      <c r="A86" s="482" t="s">
        <v>158</v>
      </c>
      <c r="B86" s="614"/>
      <c r="C86" s="523" t="s">
        <v>238</v>
      </c>
      <c r="D86" s="507"/>
      <c r="E86" s="504"/>
      <c r="F86" s="562">
        <v>8.98</v>
      </c>
      <c r="G86" s="486">
        <v>2.93</v>
      </c>
      <c r="H86" s="562">
        <v>4.4000000000000004</v>
      </c>
      <c r="I86" s="486">
        <v>80</v>
      </c>
      <c r="J86" s="562">
        <v>0.32</v>
      </c>
      <c r="K86" s="139" t="s">
        <v>159</v>
      </c>
    </row>
    <row r="87" spans="1:11" ht="19.5" customHeight="1" x14ac:dyDescent="0.25">
      <c r="A87" s="482"/>
      <c r="B87" s="614" t="s">
        <v>135</v>
      </c>
      <c r="C87" s="486"/>
      <c r="D87" s="507">
        <v>51.54</v>
      </c>
      <c r="E87" s="504">
        <v>37.9</v>
      </c>
      <c r="F87" s="562"/>
      <c r="G87" s="486"/>
      <c r="H87" s="562"/>
      <c r="I87" s="486"/>
      <c r="J87" s="612"/>
      <c r="K87" s="139"/>
    </row>
    <row r="88" spans="1:11" ht="20.25" customHeight="1" x14ac:dyDescent="0.25">
      <c r="A88" s="482"/>
      <c r="B88" s="614" t="s">
        <v>93</v>
      </c>
      <c r="C88" s="486"/>
      <c r="D88" s="507"/>
      <c r="E88" s="504">
        <v>30</v>
      </c>
      <c r="F88" s="562"/>
      <c r="G88" s="486"/>
      <c r="H88" s="562"/>
      <c r="I88" s="486"/>
      <c r="J88" s="612"/>
      <c r="K88" s="139"/>
    </row>
    <row r="89" spans="1:11" ht="19.5" customHeight="1" x14ac:dyDescent="0.25">
      <c r="A89" s="482"/>
      <c r="B89" s="561" t="s">
        <v>175</v>
      </c>
      <c r="C89" s="486"/>
      <c r="D89" s="507">
        <v>6.2</v>
      </c>
      <c r="E89" s="504">
        <v>6.2</v>
      </c>
      <c r="F89" s="562"/>
      <c r="G89" s="486"/>
      <c r="H89" s="562"/>
      <c r="I89" s="486"/>
      <c r="J89" s="612"/>
      <c r="K89" s="139"/>
    </row>
    <row r="90" spans="1:11" ht="18.75" customHeight="1" x14ac:dyDescent="0.25">
      <c r="A90" s="482"/>
      <c r="B90" s="614" t="s">
        <v>55</v>
      </c>
      <c r="C90" s="486"/>
      <c r="D90" s="507">
        <v>4.8</v>
      </c>
      <c r="E90" s="504">
        <v>4</v>
      </c>
      <c r="F90" s="562"/>
      <c r="G90" s="486"/>
      <c r="H90" s="562"/>
      <c r="I90" s="486"/>
      <c r="J90" s="612"/>
      <c r="K90" s="139"/>
    </row>
    <row r="91" spans="1:11" ht="17.25" customHeight="1" x14ac:dyDescent="0.25">
      <c r="A91" s="482"/>
      <c r="B91" s="614" t="s">
        <v>160</v>
      </c>
      <c r="C91" s="486"/>
      <c r="D91" s="507">
        <v>9</v>
      </c>
      <c r="E91" s="504">
        <v>9</v>
      </c>
      <c r="F91" s="562"/>
      <c r="G91" s="486"/>
      <c r="H91" s="562"/>
      <c r="I91" s="486"/>
      <c r="J91" s="612"/>
      <c r="K91" s="139"/>
    </row>
    <row r="92" spans="1:11" ht="18" customHeight="1" x14ac:dyDescent="0.25">
      <c r="A92" s="482"/>
      <c r="B92" s="614" t="s">
        <v>56</v>
      </c>
      <c r="C92" s="486"/>
      <c r="D92" s="507">
        <v>1.7</v>
      </c>
      <c r="E92" s="504">
        <v>1.7</v>
      </c>
      <c r="F92" s="562"/>
      <c r="G92" s="486"/>
      <c r="H92" s="562"/>
      <c r="I92" s="486"/>
      <c r="J92" s="612"/>
      <c r="K92" s="139"/>
    </row>
    <row r="93" spans="1:11" ht="24" customHeight="1" x14ac:dyDescent="0.25">
      <c r="A93" s="482"/>
      <c r="B93" s="597" t="s">
        <v>186</v>
      </c>
      <c r="C93" s="486"/>
      <c r="D93" s="507">
        <v>0.3</v>
      </c>
      <c r="E93" s="504">
        <v>0.3</v>
      </c>
      <c r="F93" s="562"/>
      <c r="G93" s="486"/>
      <c r="H93" s="562"/>
      <c r="I93" s="486"/>
      <c r="J93" s="612"/>
      <c r="K93" s="139"/>
    </row>
    <row r="94" spans="1:11" ht="15.75" customHeight="1" x14ac:dyDescent="0.25">
      <c r="A94" s="482"/>
      <c r="B94" s="614" t="s">
        <v>46</v>
      </c>
      <c r="C94" s="486"/>
      <c r="D94" s="507">
        <v>0.8</v>
      </c>
      <c r="E94" s="504">
        <v>0.8</v>
      </c>
      <c r="F94" s="562"/>
      <c r="G94" s="486"/>
      <c r="H94" s="562"/>
      <c r="I94" s="486"/>
      <c r="J94" s="612"/>
      <c r="K94" s="139"/>
    </row>
    <row r="95" spans="1:11" ht="15.75" customHeight="1" x14ac:dyDescent="0.25">
      <c r="A95" s="482"/>
      <c r="B95" s="614" t="s">
        <v>178</v>
      </c>
      <c r="C95" s="486"/>
      <c r="D95" s="507"/>
      <c r="E95" s="504">
        <v>45</v>
      </c>
      <c r="F95" s="562"/>
      <c r="G95" s="486"/>
      <c r="H95" s="562"/>
      <c r="I95" s="486"/>
      <c r="J95" s="612"/>
      <c r="K95" s="139"/>
    </row>
    <row r="96" spans="1:11" ht="18" customHeight="1" x14ac:dyDescent="0.25">
      <c r="A96" s="482"/>
      <c r="B96" s="482" t="s">
        <v>161</v>
      </c>
      <c r="C96" s="504"/>
      <c r="D96" s="507"/>
      <c r="E96" s="504"/>
      <c r="F96" s="562"/>
      <c r="G96" s="486"/>
      <c r="H96" s="562"/>
      <c r="I96" s="486"/>
      <c r="J96" s="612"/>
      <c r="K96" s="139"/>
    </row>
    <row r="97" spans="1:11" ht="18" customHeight="1" x14ac:dyDescent="0.25">
      <c r="A97" s="482"/>
      <c r="B97" s="502" t="s">
        <v>160</v>
      </c>
      <c r="C97" s="504"/>
      <c r="D97" s="507">
        <v>7.5</v>
      </c>
      <c r="E97" s="504">
        <v>7.5</v>
      </c>
      <c r="F97" s="562"/>
      <c r="G97" s="486"/>
      <c r="H97" s="562"/>
      <c r="I97" s="486"/>
      <c r="J97" s="612"/>
      <c r="K97" s="139"/>
    </row>
    <row r="98" spans="1:11" ht="15" customHeight="1" x14ac:dyDescent="0.25">
      <c r="A98" s="482"/>
      <c r="B98" s="502" t="s">
        <v>56</v>
      </c>
      <c r="C98" s="504"/>
      <c r="D98" s="507">
        <v>0.8</v>
      </c>
      <c r="E98" s="504">
        <v>0.8</v>
      </c>
      <c r="F98" s="562"/>
      <c r="G98" s="486"/>
      <c r="H98" s="562"/>
      <c r="I98" s="486"/>
      <c r="J98" s="612"/>
      <c r="K98" s="139"/>
    </row>
    <row r="99" spans="1:11" ht="18.75" customHeight="1" x14ac:dyDescent="0.25">
      <c r="A99" s="482"/>
      <c r="B99" s="502" t="s">
        <v>50</v>
      </c>
      <c r="C99" s="504"/>
      <c r="D99" s="507">
        <v>0.8</v>
      </c>
      <c r="E99" s="504">
        <v>0.8</v>
      </c>
      <c r="F99" s="562"/>
      <c r="G99" s="486"/>
      <c r="H99" s="562"/>
      <c r="I99" s="486"/>
      <c r="J99" s="612"/>
      <c r="K99" s="139"/>
    </row>
    <row r="100" spans="1:11" ht="19.5" customHeight="1" x14ac:dyDescent="0.25">
      <c r="A100" s="482"/>
      <c r="B100" s="502" t="s">
        <v>28</v>
      </c>
      <c r="C100" s="504"/>
      <c r="D100" s="507">
        <v>7.5</v>
      </c>
      <c r="E100" s="504">
        <v>7.5</v>
      </c>
      <c r="F100" s="562"/>
      <c r="G100" s="486"/>
      <c r="H100" s="562"/>
      <c r="I100" s="486"/>
      <c r="J100" s="612"/>
      <c r="K100" s="139"/>
    </row>
    <row r="101" spans="1:11" ht="19.5" customHeight="1" x14ac:dyDescent="0.25">
      <c r="A101" s="482"/>
      <c r="B101" s="502" t="s">
        <v>29</v>
      </c>
      <c r="C101" s="504"/>
      <c r="D101" s="507">
        <v>0.15</v>
      </c>
      <c r="E101" s="504">
        <v>0.15</v>
      </c>
      <c r="F101" s="562"/>
      <c r="G101" s="486"/>
      <c r="H101" s="562"/>
      <c r="I101" s="486"/>
      <c r="J101" s="612"/>
      <c r="K101" s="139"/>
    </row>
    <row r="102" spans="1:11" ht="19.5" customHeight="1" x14ac:dyDescent="0.25">
      <c r="A102" s="482"/>
      <c r="B102" s="597" t="s">
        <v>186</v>
      </c>
      <c r="C102" s="504"/>
      <c r="D102" s="507">
        <v>0.09</v>
      </c>
      <c r="E102" s="504">
        <v>0.09</v>
      </c>
      <c r="F102" s="562"/>
      <c r="G102" s="486"/>
      <c r="H102" s="562"/>
      <c r="I102" s="486"/>
      <c r="J102" s="612"/>
      <c r="K102" s="139"/>
    </row>
    <row r="103" spans="1:11" ht="19.5" customHeight="1" x14ac:dyDescent="0.25">
      <c r="A103" s="482"/>
      <c r="B103" s="502" t="s">
        <v>162</v>
      </c>
      <c r="C103" s="504"/>
      <c r="D103" s="507"/>
      <c r="E103" s="504">
        <v>15</v>
      </c>
      <c r="F103" s="562"/>
      <c r="G103" s="486"/>
      <c r="H103" s="562"/>
      <c r="I103" s="486"/>
      <c r="J103" s="612"/>
      <c r="K103" s="139"/>
    </row>
    <row r="104" spans="1:11" ht="23.25" customHeight="1" x14ac:dyDescent="0.25">
      <c r="A104" s="457" t="s">
        <v>57</v>
      </c>
      <c r="C104" s="468">
        <v>120</v>
      </c>
      <c r="D104" s="586"/>
      <c r="E104" s="463"/>
      <c r="F104" s="586">
        <v>2.4500000000000002</v>
      </c>
      <c r="G104" s="463">
        <v>3.84</v>
      </c>
      <c r="H104" s="586">
        <v>16.350000000000001</v>
      </c>
      <c r="I104" s="463">
        <v>109.8</v>
      </c>
      <c r="J104" s="586">
        <v>14.53</v>
      </c>
      <c r="K104" s="139" t="s">
        <v>450</v>
      </c>
    </row>
    <row r="105" spans="1:11" ht="23.25" customHeight="1" x14ac:dyDescent="0.25">
      <c r="A105" s="457"/>
      <c r="B105" s="561" t="s">
        <v>44</v>
      </c>
      <c r="C105" s="468"/>
      <c r="D105" s="586">
        <v>136.80000000000001</v>
      </c>
      <c r="E105" s="463">
        <v>102.6</v>
      </c>
      <c r="F105" s="586"/>
      <c r="G105" s="463"/>
      <c r="H105" s="586"/>
      <c r="I105" s="463"/>
      <c r="J105" s="586"/>
      <c r="K105" s="139"/>
    </row>
    <row r="106" spans="1:11" ht="23.25" customHeight="1" x14ac:dyDescent="0.25">
      <c r="A106" s="457"/>
      <c r="B106" s="561" t="s">
        <v>27</v>
      </c>
      <c r="C106" s="468"/>
      <c r="D106" s="586">
        <v>18.96</v>
      </c>
      <c r="E106" s="463">
        <v>18</v>
      </c>
      <c r="F106" s="586"/>
      <c r="G106" s="463"/>
      <c r="H106" s="586"/>
      <c r="I106" s="463"/>
      <c r="J106" s="586"/>
      <c r="K106" s="139"/>
    </row>
    <row r="107" spans="1:11" ht="15" customHeight="1" x14ac:dyDescent="0.25">
      <c r="A107" s="457"/>
      <c r="B107" s="561" t="s">
        <v>31</v>
      </c>
      <c r="C107" s="468"/>
      <c r="D107" s="586">
        <v>4.2</v>
      </c>
      <c r="E107" s="463">
        <v>4.2</v>
      </c>
      <c r="F107" s="586"/>
      <c r="G107" s="463"/>
      <c r="H107" s="586"/>
      <c r="I107" s="463"/>
      <c r="J107" s="586"/>
      <c r="K107" s="139"/>
    </row>
    <row r="108" spans="1:11" ht="15" customHeight="1" x14ac:dyDescent="0.25">
      <c r="A108" s="457"/>
      <c r="B108" s="597" t="s">
        <v>186</v>
      </c>
      <c r="C108" s="468"/>
      <c r="D108" s="586">
        <v>0.45</v>
      </c>
      <c r="E108" s="463">
        <v>0.45</v>
      </c>
      <c r="F108" s="586"/>
      <c r="G108" s="463"/>
      <c r="H108" s="586"/>
      <c r="I108" s="463"/>
      <c r="J108" s="586"/>
      <c r="K108" s="139"/>
    </row>
    <row r="109" spans="1:11" ht="23.25" customHeight="1" x14ac:dyDescent="0.25">
      <c r="A109" s="457" t="s">
        <v>124</v>
      </c>
      <c r="C109" s="468" t="s">
        <v>164</v>
      </c>
      <c r="D109" s="596"/>
      <c r="E109" s="468"/>
      <c r="F109" s="586">
        <v>6.3063063063063057E-2</v>
      </c>
      <c r="G109" s="463">
        <v>1.8018018018018018E-2</v>
      </c>
      <c r="H109" s="586">
        <v>5.01</v>
      </c>
      <c r="I109" s="463">
        <v>19.95</v>
      </c>
      <c r="J109" s="586">
        <v>0.03</v>
      </c>
      <c r="K109" s="139" t="s">
        <v>451</v>
      </c>
    </row>
    <row r="110" spans="1:11" ht="15" customHeight="1" x14ac:dyDescent="0.25">
      <c r="A110" s="457"/>
      <c r="B110" s="561" t="s">
        <v>207</v>
      </c>
      <c r="C110" s="468"/>
      <c r="D110" s="596">
        <v>0.4</v>
      </c>
      <c r="E110" s="468">
        <v>0.4</v>
      </c>
      <c r="F110" s="596"/>
      <c r="G110" s="468"/>
      <c r="H110" s="596"/>
      <c r="I110" s="468"/>
      <c r="J110" s="596"/>
      <c r="K110" s="139"/>
    </row>
    <row r="111" spans="1:11" ht="15" customHeight="1" x14ac:dyDescent="0.25">
      <c r="A111" s="457"/>
      <c r="B111" s="561" t="s">
        <v>29</v>
      </c>
      <c r="C111" s="468"/>
      <c r="D111" s="596">
        <v>5</v>
      </c>
      <c r="E111" s="468">
        <v>5</v>
      </c>
      <c r="F111" s="596"/>
      <c r="G111" s="468"/>
      <c r="H111" s="596"/>
      <c r="I111" s="468"/>
      <c r="J111" s="596"/>
      <c r="K111" s="139"/>
    </row>
    <row r="112" spans="1:11" ht="15" customHeight="1" x14ac:dyDescent="0.25">
      <c r="A112" s="457"/>
      <c r="B112" s="561" t="s">
        <v>28</v>
      </c>
      <c r="C112" s="468"/>
      <c r="D112" s="595">
        <v>150</v>
      </c>
      <c r="E112" s="468">
        <v>150</v>
      </c>
      <c r="F112" s="596"/>
      <c r="G112" s="468"/>
      <c r="H112" s="596"/>
      <c r="I112" s="468"/>
      <c r="J112" s="596"/>
      <c r="K112" s="139"/>
    </row>
    <row r="113" spans="1:11" ht="25.5" customHeight="1" x14ac:dyDescent="0.25">
      <c r="A113" s="457" t="s">
        <v>53</v>
      </c>
      <c r="B113" s="597" t="s">
        <v>71</v>
      </c>
      <c r="C113" s="468">
        <v>20</v>
      </c>
      <c r="D113" s="586">
        <v>20</v>
      </c>
      <c r="E113" s="463">
        <v>20</v>
      </c>
      <c r="F113" s="586">
        <v>0.75</v>
      </c>
      <c r="G113" s="463">
        <v>6.1</v>
      </c>
      <c r="H113" s="586">
        <v>12.5</v>
      </c>
      <c r="I113" s="463">
        <v>108.5</v>
      </c>
      <c r="J113" s="586"/>
      <c r="K113" s="139" t="s">
        <v>452</v>
      </c>
    </row>
    <row r="114" spans="1:11" ht="41.25" customHeight="1" x14ac:dyDescent="0.25">
      <c r="A114" s="457" t="s">
        <v>175</v>
      </c>
      <c r="C114" s="468">
        <v>20</v>
      </c>
      <c r="D114" s="466">
        <v>20</v>
      </c>
      <c r="E114" s="463">
        <v>20</v>
      </c>
      <c r="F114" s="586">
        <v>1.52</v>
      </c>
      <c r="G114" s="463">
        <v>0.16</v>
      </c>
      <c r="H114" s="586">
        <v>9.84</v>
      </c>
      <c r="I114" s="463">
        <v>47</v>
      </c>
      <c r="J114" s="586">
        <v>0</v>
      </c>
      <c r="K114" s="139" t="s">
        <v>453</v>
      </c>
    </row>
    <row r="115" spans="1:11" ht="17.25" customHeight="1" x14ac:dyDescent="0.25">
      <c r="A115" s="482" t="s">
        <v>52</v>
      </c>
      <c r="B115" s="502"/>
      <c r="C115" s="504">
        <v>100</v>
      </c>
      <c r="D115" s="507">
        <v>100</v>
      </c>
      <c r="E115" s="504">
        <v>100</v>
      </c>
      <c r="F115" s="562">
        <v>0.4</v>
      </c>
      <c r="G115" s="486">
        <v>0.4</v>
      </c>
      <c r="H115" s="562">
        <v>9.8000000000000007</v>
      </c>
      <c r="I115" s="486">
        <v>47</v>
      </c>
      <c r="J115" s="562">
        <v>10</v>
      </c>
      <c r="K115" s="139" t="s">
        <v>139</v>
      </c>
    </row>
    <row r="116" spans="1:11" ht="18" customHeight="1" thickBot="1" x14ac:dyDescent="0.3">
      <c r="A116" s="482" t="s">
        <v>265</v>
      </c>
      <c r="B116" s="614"/>
      <c r="C116" s="486"/>
      <c r="D116" s="507"/>
      <c r="E116" s="504"/>
      <c r="F116" s="562"/>
      <c r="G116" s="486"/>
      <c r="H116" s="562"/>
      <c r="I116" s="486"/>
      <c r="J116" s="612"/>
      <c r="K116" s="139" t="s">
        <v>464</v>
      </c>
    </row>
    <row r="117" spans="1:11" ht="15.75" customHeight="1" thickBot="1" x14ac:dyDescent="0.3">
      <c r="A117" s="668" t="s">
        <v>37</v>
      </c>
      <c r="B117" s="669"/>
      <c r="C117" s="670">
        <v>475</v>
      </c>
      <c r="D117" s="671"/>
      <c r="E117" s="672"/>
      <c r="F117" s="673">
        <f>F86+F104+F109+F113+F114+F115</f>
        <v>14.163063063063063</v>
      </c>
      <c r="G117" s="673">
        <f>G86+G104+G109+G113+G114+G115</f>
        <v>13.448018018018017</v>
      </c>
      <c r="H117" s="673">
        <f>H86+H104+H109+H113+H114+H115</f>
        <v>57.899999999999991</v>
      </c>
      <c r="I117" s="673">
        <f>I86+I104+I109+I113+I114+I115</f>
        <v>412.25</v>
      </c>
      <c r="J117" s="674">
        <f>J86+J104+J109+J113+J114+J115</f>
        <v>24.88</v>
      </c>
      <c r="K117" s="583"/>
    </row>
    <row r="118" spans="1:11" ht="15.75" customHeight="1" thickBot="1" x14ac:dyDescent="0.3">
      <c r="A118" s="644" t="s">
        <v>60</v>
      </c>
      <c r="B118" s="675"/>
      <c r="C118" s="582">
        <f>C32+C37+C84+C117</f>
        <v>1553</v>
      </c>
      <c r="D118" s="515"/>
      <c r="E118" s="515"/>
      <c r="F118" s="676">
        <f>F32+F37+F84+F117</f>
        <v>47.730155370755369</v>
      </c>
      <c r="G118" s="676">
        <f>G32+G37+G84+G117</f>
        <v>44.732798437598433</v>
      </c>
      <c r="H118" s="676">
        <f>H32+H37+H84+H117</f>
        <v>192.35215384615384</v>
      </c>
      <c r="I118" s="676">
        <f>I32+I37+I84+I117</f>
        <v>1379.6207692307692</v>
      </c>
      <c r="J118" s="677">
        <f>J32+J37+J84+J117</f>
        <v>33.909999999999997</v>
      </c>
      <c r="K118" s="583"/>
    </row>
    <row r="119" spans="1:11" ht="15" customHeight="1" x14ac:dyDescent="0.25">
      <c r="C119" s="678"/>
      <c r="D119" s="679"/>
      <c r="E119" s="680"/>
      <c r="F119" s="586"/>
      <c r="G119" s="586"/>
      <c r="H119" s="586"/>
      <c r="I119" s="586"/>
      <c r="K119" s="624"/>
    </row>
    <row r="120" spans="1:11" ht="15.75" customHeight="1" thickBot="1" x14ac:dyDescent="0.3">
      <c r="A120" s="590" t="s">
        <v>61</v>
      </c>
      <c r="B120" s="590"/>
      <c r="C120" s="622"/>
      <c r="D120" s="590"/>
      <c r="K120" s="622"/>
    </row>
    <row r="121" spans="1:11" ht="22.5" customHeight="1" x14ac:dyDescent="0.25">
      <c r="A121" s="623" t="s">
        <v>5</v>
      </c>
      <c r="B121" s="624"/>
      <c r="C121" s="625" t="s">
        <v>6</v>
      </c>
      <c r="D121" s="681" t="s">
        <v>7</v>
      </c>
      <c r="E121" s="681" t="s">
        <v>7</v>
      </c>
      <c r="F121" s="801" t="s">
        <v>8</v>
      </c>
      <c r="G121" s="802"/>
      <c r="H121" s="803"/>
      <c r="I121" s="627" t="s">
        <v>9</v>
      </c>
      <c r="J121" s="628" t="s">
        <v>10</v>
      </c>
      <c r="K121" s="625" t="s">
        <v>62</v>
      </c>
    </row>
    <row r="122" spans="1:11" ht="15.75" customHeight="1" thickBot="1" x14ac:dyDescent="0.3">
      <c r="A122" s="457" t="s">
        <v>12</v>
      </c>
      <c r="C122" s="468" t="s">
        <v>13</v>
      </c>
      <c r="D122" s="598" t="s">
        <v>14</v>
      </c>
      <c r="E122" s="598" t="s">
        <v>14</v>
      </c>
      <c r="F122" s="630"/>
      <c r="G122" s="631"/>
      <c r="H122" s="631"/>
      <c r="I122" s="500" t="s">
        <v>122</v>
      </c>
      <c r="K122" s="468" t="s">
        <v>63</v>
      </c>
    </row>
    <row r="123" spans="1:11" ht="15.75" customHeight="1" thickBot="1" x14ac:dyDescent="0.3">
      <c r="A123" s="632"/>
      <c r="B123" s="633"/>
      <c r="C123" s="629"/>
      <c r="D123" s="634" t="s">
        <v>16</v>
      </c>
      <c r="E123" s="634" t="s">
        <v>17</v>
      </c>
      <c r="F123" s="635" t="s">
        <v>18</v>
      </c>
      <c r="G123" s="637" t="s">
        <v>19</v>
      </c>
      <c r="H123" s="635" t="s">
        <v>20</v>
      </c>
      <c r="I123" s="635" t="s">
        <v>21</v>
      </c>
      <c r="J123" s="637" t="s">
        <v>22</v>
      </c>
      <c r="K123" s="629"/>
    </row>
    <row r="124" spans="1:11" ht="15" customHeight="1" x14ac:dyDescent="0.25">
      <c r="A124" s="623"/>
      <c r="B124" s="638" t="s">
        <v>23</v>
      </c>
      <c r="C124" s="625"/>
      <c r="D124" s="625"/>
      <c r="E124" s="639"/>
      <c r="F124" s="642"/>
      <c r="G124" s="641"/>
      <c r="H124" s="641"/>
      <c r="I124" s="642"/>
      <c r="J124" s="642"/>
      <c r="K124" s="639"/>
    </row>
    <row r="125" spans="1:11" ht="23.25" customHeight="1" x14ac:dyDescent="0.25">
      <c r="A125" s="457" t="s">
        <v>234</v>
      </c>
      <c r="C125" s="468" t="s">
        <v>255</v>
      </c>
      <c r="D125" s="468"/>
      <c r="E125" s="468"/>
      <c r="F125" s="466">
        <v>3.76</v>
      </c>
      <c r="G125" s="463">
        <v>6.13</v>
      </c>
      <c r="H125" s="463">
        <v>22.96</v>
      </c>
      <c r="I125" s="466">
        <v>162</v>
      </c>
      <c r="J125" s="466">
        <v>0.67</v>
      </c>
      <c r="K125" s="139" t="s">
        <v>228</v>
      </c>
    </row>
    <row r="126" spans="1:11" ht="15" customHeight="1" x14ac:dyDescent="0.25">
      <c r="A126" s="457"/>
      <c r="B126" s="561" t="s">
        <v>227</v>
      </c>
      <c r="C126" s="468"/>
      <c r="D126" s="468">
        <v>18</v>
      </c>
      <c r="E126" s="468">
        <v>18</v>
      </c>
      <c r="F126" s="463"/>
      <c r="G126" s="586"/>
      <c r="H126" s="463"/>
      <c r="I126" s="586"/>
      <c r="J126" s="466"/>
      <c r="K126" s="139"/>
    </row>
    <row r="127" spans="1:11" ht="15" customHeight="1" x14ac:dyDescent="0.25">
      <c r="A127" s="457"/>
      <c r="B127" s="561" t="s">
        <v>27</v>
      </c>
      <c r="C127" s="468"/>
      <c r="D127" s="468">
        <v>70</v>
      </c>
      <c r="E127" s="468">
        <v>70</v>
      </c>
      <c r="F127" s="463"/>
      <c r="G127" s="463"/>
      <c r="H127" s="463"/>
      <c r="I127" s="463"/>
      <c r="J127" s="466"/>
      <c r="K127" s="139"/>
    </row>
    <row r="128" spans="1:11" ht="15" customHeight="1" x14ac:dyDescent="0.25">
      <c r="A128" s="457"/>
      <c r="B128" s="561" t="s">
        <v>64</v>
      </c>
      <c r="C128" s="468"/>
      <c r="D128" s="468">
        <v>53</v>
      </c>
      <c r="E128" s="468">
        <v>53</v>
      </c>
      <c r="F128" s="463"/>
      <c r="G128" s="586"/>
      <c r="H128" s="463"/>
      <c r="I128" s="586"/>
      <c r="J128" s="466"/>
      <c r="K128" s="139"/>
    </row>
    <row r="129" spans="1:11" ht="15" customHeight="1" x14ac:dyDescent="0.25">
      <c r="A129" s="457"/>
      <c r="B129" s="561" t="s">
        <v>29</v>
      </c>
      <c r="C129" s="468"/>
      <c r="D129" s="468">
        <v>2</v>
      </c>
      <c r="E129" s="468">
        <v>2</v>
      </c>
      <c r="F129" s="463"/>
      <c r="G129" s="586"/>
      <c r="H129" s="463"/>
      <c r="I129" s="586"/>
      <c r="J129" s="466"/>
      <c r="K129" s="139"/>
    </row>
    <row r="130" spans="1:11" ht="15" customHeight="1" x14ac:dyDescent="0.25">
      <c r="A130" s="457"/>
      <c r="B130" s="561" t="s">
        <v>186</v>
      </c>
      <c r="C130" s="468"/>
      <c r="D130" s="468">
        <v>0.4</v>
      </c>
      <c r="E130" s="468">
        <v>0.4</v>
      </c>
      <c r="F130" s="463"/>
      <c r="G130" s="586"/>
      <c r="H130" s="463"/>
      <c r="I130" s="586"/>
      <c r="J130" s="466"/>
      <c r="K130" s="139"/>
    </row>
    <row r="131" spans="1:11" ht="15" customHeight="1" x14ac:dyDescent="0.25">
      <c r="A131" s="457"/>
      <c r="B131" s="597" t="s">
        <v>31</v>
      </c>
      <c r="C131" s="468"/>
      <c r="D131" s="468">
        <v>3</v>
      </c>
      <c r="E131" s="468">
        <v>3</v>
      </c>
      <c r="F131" s="463"/>
      <c r="G131" s="586"/>
      <c r="H131" s="463"/>
      <c r="I131" s="586"/>
      <c r="J131" s="466"/>
      <c r="K131" s="139"/>
    </row>
    <row r="132" spans="1:11" ht="23.25" customHeight="1" x14ac:dyDescent="0.25">
      <c r="A132" s="457" t="s">
        <v>65</v>
      </c>
      <c r="C132" s="468" t="s">
        <v>249</v>
      </c>
      <c r="D132" s="587"/>
      <c r="E132" s="500"/>
      <c r="F132" s="586">
        <v>3.6702000000000004</v>
      </c>
      <c r="G132" s="463">
        <v>3.1896</v>
      </c>
      <c r="H132" s="586">
        <v>10.87</v>
      </c>
      <c r="I132" s="463">
        <v>90.78</v>
      </c>
      <c r="J132" s="586">
        <v>1.43</v>
      </c>
      <c r="K132" s="139" t="s">
        <v>454</v>
      </c>
    </row>
    <row r="133" spans="1:11" ht="15" customHeight="1" x14ac:dyDescent="0.25">
      <c r="A133" s="457"/>
      <c r="B133" s="561" t="s">
        <v>66</v>
      </c>
      <c r="C133" s="468"/>
      <c r="D133" s="586">
        <v>2</v>
      </c>
      <c r="E133" s="463">
        <v>2</v>
      </c>
      <c r="F133" s="586"/>
      <c r="G133" s="463"/>
      <c r="H133" s="586"/>
      <c r="I133" s="463"/>
      <c r="J133" s="586"/>
      <c r="K133" s="139"/>
    </row>
    <row r="134" spans="1:11" ht="15" customHeight="1" x14ac:dyDescent="0.25">
      <c r="A134" s="457"/>
      <c r="B134" s="561" t="s">
        <v>29</v>
      </c>
      <c r="C134" s="468"/>
      <c r="D134" s="586">
        <v>6</v>
      </c>
      <c r="E134" s="463">
        <v>6</v>
      </c>
      <c r="F134" s="586"/>
      <c r="G134" s="463"/>
      <c r="H134" s="586"/>
      <c r="I134" s="463"/>
      <c r="J134" s="586"/>
      <c r="K134" s="139"/>
    </row>
    <row r="135" spans="1:11" ht="15" customHeight="1" x14ac:dyDescent="0.25">
      <c r="A135" s="595"/>
      <c r="B135" s="561" t="s">
        <v>27</v>
      </c>
      <c r="C135" s="468"/>
      <c r="D135" s="586">
        <v>110</v>
      </c>
      <c r="E135" s="463">
        <v>110</v>
      </c>
      <c r="F135" s="586"/>
      <c r="G135" s="463"/>
      <c r="H135" s="586"/>
      <c r="I135" s="463"/>
      <c r="J135" s="586"/>
      <c r="K135" s="139"/>
    </row>
    <row r="136" spans="1:11" ht="15" customHeight="1" x14ac:dyDescent="0.25">
      <c r="A136" s="595"/>
      <c r="B136" s="561" t="s">
        <v>28</v>
      </c>
      <c r="C136" s="468"/>
      <c r="D136" s="586">
        <v>80</v>
      </c>
      <c r="E136" s="463">
        <v>80</v>
      </c>
      <c r="F136" s="586"/>
      <c r="G136" s="463"/>
      <c r="H136" s="586"/>
      <c r="I136" s="463"/>
      <c r="J136" s="586"/>
      <c r="K136" s="139"/>
    </row>
    <row r="137" spans="1:11" ht="23.25" customHeight="1" x14ac:dyDescent="0.25">
      <c r="A137" s="457" t="s">
        <v>34</v>
      </c>
      <c r="C137" s="459" t="s">
        <v>123</v>
      </c>
      <c r="D137" s="457"/>
      <c r="E137" s="139"/>
      <c r="F137" s="466">
        <v>1.915</v>
      </c>
      <c r="G137" s="463">
        <v>4.3549999999999995</v>
      </c>
      <c r="H137" s="586">
        <v>12.92</v>
      </c>
      <c r="I137" s="463">
        <v>98.5</v>
      </c>
      <c r="J137" s="596"/>
      <c r="K137" s="139" t="s">
        <v>329</v>
      </c>
    </row>
    <row r="138" spans="1:11" ht="15" customHeight="1" x14ac:dyDescent="0.25">
      <c r="A138" s="457"/>
      <c r="B138" s="561" t="s">
        <v>36</v>
      </c>
      <c r="C138" s="468"/>
      <c r="D138" s="595">
        <v>25</v>
      </c>
      <c r="E138" s="468">
        <v>25</v>
      </c>
      <c r="F138" s="595"/>
      <c r="G138" s="468"/>
      <c r="H138" s="596"/>
      <c r="I138" s="468"/>
      <c r="J138" s="596"/>
      <c r="K138" s="139"/>
    </row>
    <row r="139" spans="1:11" ht="15" customHeight="1" thickBot="1" x14ac:dyDescent="0.3">
      <c r="A139" s="457"/>
      <c r="B139" s="561" t="s">
        <v>31</v>
      </c>
      <c r="C139" s="468"/>
      <c r="D139" s="595">
        <v>5</v>
      </c>
      <c r="E139" s="468">
        <v>5</v>
      </c>
      <c r="F139" s="595" t="s">
        <v>3</v>
      </c>
      <c r="G139" s="629"/>
      <c r="H139" s="596"/>
      <c r="I139" s="629"/>
      <c r="J139" s="596"/>
      <c r="K139" s="139"/>
    </row>
    <row r="140" spans="1:11" ht="15.75" customHeight="1" thickBot="1" x14ac:dyDescent="0.3">
      <c r="A140" s="644" t="s">
        <v>37</v>
      </c>
      <c r="B140" s="675"/>
      <c r="C140" s="646">
        <v>359</v>
      </c>
      <c r="D140" s="682"/>
      <c r="E140" s="646"/>
      <c r="F140" s="677">
        <f>SUM(F125:F139)</f>
        <v>9.3452000000000002</v>
      </c>
      <c r="G140" s="677">
        <f t="shared" ref="G140:J140" si="2">SUM(G125:G139)</f>
        <v>13.674599999999998</v>
      </c>
      <c r="H140" s="677">
        <f t="shared" si="2"/>
        <v>46.75</v>
      </c>
      <c r="I140" s="677">
        <f t="shared" si="2"/>
        <v>351.28</v>
      </c>
      <c r="J140" s="677">
        <f t="shared" si="2"/>
        <v>2.1</v>
      </c>
      <c r="K140" s="515"/>
    </row>
    <row r="141" spans="1:11" ht="15" customHeight="1" x14ac:dyDescent="0.25">
      <c r="A141" s="457"/>
      <c r="B141" s="590" t="s">
        <v>38</v>
      </c>
      <c r="C141" s="459"/>
      <c r="D141" s="680"/>
      <c r="E141" s="468"/>
      <c r="F141" s="463"/>
      <c r="G141" s="463"/>
      <c r="H141" s="463"/>
      <c r="I141" s="466"/>
      <c r="J141" s="466"/>
      <c r="K141" s="139"/>
    </row>
    <row r="142" spans="1:11" ht="21.75" customHeight="1" x14ac:dyDescent="0.25">
      <c r="A142" s="482" t="s">
        <v>151</v>
      </c>
      <c r="B142" s="502"/>
      <c r="C142" s="504">
        <v>150</v>
      </c>
      <c r="D142" s="600"/>
      <c r="E142" s="600"/>
      <c r="F142" s="486">
        <v>4.3499999999999996</v>
      </c>
      <c r="G142" s="487">
        <v>3.75</v>
      </c>
      <c r="H142" s="488">
        <v>6.3</v>
      </c>
      <c r="I142" s="486">
        <v>76</v>
      </c>
      <c r="J142" s="562">
        <v>0.45</v>
      </c>
      <c r="K142" s="139" t="s">
        <v>137</v>
      </c>
    </row>
    <row r="143" spans="1:11" ht="27" customHeight="1" thickBot="1" x14ac:dyDescent="0.3">
      <c r="A143" s="561" t="s">
        <v>413</v>
      </c>
      <c r="B143" s="561" t="s">
        <v>157</v>
      </c>
      <c r="C143" s="504"/>
      <c r="D143" s="600">
        <v>155</v>
      </c>
      <c r="E143" s="600">
        <v>150</v>
      </c>
      <c r="F143" s="486"/>
      <c r="G143" s="562"/>
      <c r="H143" s="488"/>
      <c r="I143" s="486"/>
      <c r="J143" s="562"/>
      <c r="K143" s="139"/>
    </row>
    <row r="144" spans="1:11" ht="15.75" customHeight="1" thickBot="1" x14ac:dyDescent="0.3">
      <c r="A144" s="644" t="s">
        <v>37</v>
      </c>
      <c r="B144" s="645"/>
      <c r="C144" s="646">
        <v>150</v>
      </c>
      <c r="D144" s="647"/>
      <c r="E144" s="583"/>
      <c r="F144" s="515">
        <f>F142</f>
        <v>4.3499999999999996</v>
      </c>
      <c r="G144" s="515">
        <f>G142</f>
        <v>3.75</v>
      </c>
      <c r="H144" s="515">
        <f>H142</f>
        <v>6.3</v>
      </c>
      <c r="I144" s="515">
        <f>I142</f>
        <v>76</v>
      </c>
      <c r="J144" s="515">
        <f>J142</f>
        <v>0.45</v>
      </c>
      <c r="K144" s="683"/>
    </row>
    <row r="145" spans="1:11" ht="15" customHeight="1" x14ac:dyDescent="0.25">
      <c r="A145" s="623"/>
      <c r="B145" s="638" t="s">
        <v>39</v>
      </c>
      <c r="C145" s="684"/>
      <c r="D145" s="625"/>
      <c r="E145" s="685"/>
      <c r="F145" s="627"/>
      <c r="G145" s="650"/>
      <c r="H145" s="627"/>
      <c r="I145" s="650"/>
      <c r="J145" s="641"/>
      <c r="K145" s="652"/>
    </row>
    <row r="146" spans="1:11" ht="36.75" customHeight="1" x14ac:dyDescent="0.25">
      <c r="A146" s="686" t="s">
        <v>498</v>
      </c>
      <c r="B146" s="597"/>
      <c r="C146" s="687">
        <v>40</v>
      </c>
      <c r="D146" s="688"/>
      <c r="E146" s="689"/>
      <c r="F146" s="555">
        <v>0.49</v>
      </c>
      <c r="G146" s="688">
        <v>3.14</v>
      </c>
      <c r="H146" s="555">
        <v>3.58</v>
      </c>
      <c r="I146" s="688">
        <v>44.56</v>
      </c>
      <c r="J146" s="555"/>
      <c r="K146" s="139" t="s">
        <v>499</v>
      </c>
    </row>
    <row r="147" spans="1:11" ht="15" customHeight="1" x14ac:dyDescent="0.25">
      <c r="A147" s="597"/>
      <c r="B147" s="597" t="s">
        <v>44</v>
      </c>
      <c r="C147" s="687"/>
      <c r="D147" s="688">
        <v>21.92</v>
      </c>
      <c r="E147" s="689">
        <v>16</v>
      </c>
      <c r="F147" s="555"/>
      <c r="G147" s="688"/>
      <c r="H147" s="555"/>
      <c r="I147" s="688"/>
      <c r="J147" s="555"/>
      <c r="K147" s="555"/>
    </row>
    <row r="148" spans="1:11" ht="15" customHeight="1" x14ac:dyDescent="0.25">
      <c r="A148" s="597"/>
      <c r="B148" s="597" t="s">
        <v>80</v>
      </c>
      <c r="C148" s="687"/>
      <c r="D148" s="688">
        <v>10.24</v>
      </c>
      <c r="E148" s="689">
        <v>8</v>
      </c>
      <c r="F148" s="555"/>
      <c r="G148" s="688"/>
      <c r="H148" s="555"/>
      <c r="I148" s="688"/>
      <c r="J148" s="555"/>
      <c r="K148" s="555"/>
    </row>
    <row r="149" spans="1:11" ht="15" customHeight="1" x14ac:dyDescent="0.25">
      <c r="A149" s="597"/>
      <c r="B149" s="597" t="s">
        <v>105</v>
      </c>
      <c r="C149" s="687"/>
      <c r="D149" s="688">
        <v>21.84</v>
      </c>
      <c r="E149" s="689">
        <v>12</v>
      </c>
      <c r="F149" s="555"/>
      <c r="G149" s="688"/>
      <c r="H149" s="555"/>
      <c r="I149" s="688"/>
      <c r="J149" s="555"/>
      <c r="K149" s="555"/>
    </row>
    <row r="150" spans="1:11" ht="15" customHeight="1" x14ac:dyDescent="0.25">
      <c r="A150" s="597"/>
      <c r="B150" s="597" t="s">
        <v>104</v>
      </c>
      <c r="C150" s="687"/>
      <c r="D150" s="688">
        <v>2.4</v>
      </c>
      <c r="E150" s="689">
        <v>2</v>
      </c>
      <c r="F150" s="555"/>
      <c r="G150" s="688"/>
      <c r="H150" s="555"/>
      <c r="I150" s="688"/>
      <c r="J150" s="555"/>
      <c r="K150" s="555"/>
    </row>
    <row r="151" spans="1:11" ht="15" customHeight="1" x14ac:dyDescent="0.25">
      <c r="A151" s="597"/>
      <c r="B151" s="597" t="s">
        <v>128</v>
      </c>
      <c r="C151" s="687"/>
      <c r="D151" s="555">
        <v>2</v>
      </c>
      <c r="E151" s="554">
        <v>2</v>
      </c>
      <c r="F151" s="555"/>
      <c r="G151" s="688"/>
      <c r="H151" s="555"/>
      <c r="I151" s="688"/>
      <c r="J151" s="555"/>
      <c r="K151" s="555"/>
    </row>
    <row r="152" spans="1:11" ht="38.25" customHeight="1" x14ac:dyDescent="0.25">
      <c r="A152" s="457" t="s">
        <v>392</v>
      </c>
      <c r="C152" s="468" t="s">
        <v>164</v>
      </c>
      <c r="D152" s="461"/>
      <c r="E152" s="690"/>
      <c r="F152" s="463">
        <v>1.81077770205806</v>
      </c>
      <c r="G152" s="586">
        <v>3.6994757865822336</v>
      </c>
      <c r="H152" s="463">
        <v>6.7359701408037234</v>
      </c>
      <c r="I152" s="586">
        <v>70.307561883393973</v>
      </c>
      <c r="J152" s="463">
        <v>6.43</v>
      </c>
      <c r="K152" s="139" t="s">
        <v>455</v>
      </c>
    </row>
    <row r="153" spans="1:11" ht="15" customHeight="1" x14ac:dyDescent="0.25">
      <c r="A153" s="457"/>
      <c r="B153" s="561" t="s">
        <v>49</v>
      </c>
      <c r="C153" s="468"/>
      <c r="D153" s="463">
        <v>15</v>
      </c>
      <c r="E153" s="690">
        <v>12</v>
      </c>
      <c r="F153" s="463"/>
      <c r="G153" s="586"/>
      <c r="H153" s="463"/>
      <c r="I153" s="586"/>
      <c r="J153" s="463"/>
      <c r="K153" s="139"/>
    </row>
    <row r="154" spans="1:11" ht="15" customHeight="1" x14ac:dyDescent="0.25">
      <c r="A154" s="457"/>
      <c r="B154" s="561" t="s">
        <v>44</v>
      </c>
      <c r="C154" s="468"/>
      <c r="D154" s="463">
        <v>15.96</v>
      </c>
      <c r="E154" s="690">
        <v>12</v>
      </c>
      <c r="F154" s="463"/>
      <c r="G154" s="586"/>
      <c r="H154" s="463"/>
      <c r="I154" s="586"/>
      <c r="J154" s="463"/>
      <c r="K154" s="139"/>
    </row>
    <row r="155" spans="1:11" ht="15" customHeight="1" x14ac:dyDescent="0.25">
      <c r="A155" s="457"/>
      <c r="B155" s="561" t="s">
        <v>45</v>
      </c>
      <c r="C155" s="468"/>
      <c r="D155" s="463">
        <v>9.3800000000000008</v>
      </c>
      <c r="E155" s="690">
        <v>7.5</v>
      </c>
      <c r="F155" s="463"/>
      <c r="G155" s="586"/>
      <c r="H155" s="463"/>
      <c r="I155" s="586"/>
      <c r="J155" s="500"/>
      <c r="K155" s="139"/>
    </row>
    <row r="156" spans="1:11" ht="15" customHeight="1" x14ac:dyDescent="0.25">
      <c r="A156" s="457"/>
      <c r="B156" s="561" t="s">
        <v>40</v>
      </c>
      <c r="C156" s="468"/>
      <c r="D156" s="463">
        <v>7.14</v>
      </c>
      <c r="E156" s="690">
        <v>6</v>
      </c>
      <c r="F156" s="463"/>
      <c r="G156" s="586"/>
      <c r="H156" s="463"/>
      <c r="I156" s="586"/>
      <c r="J156" s="500"/>
      <c r="K156" s="139"/>
    </row>
    <row r="157" spans="1:11" ht="15" customHeight="1" x14ac:dyDescent="0.25">
      <c r="A157" s="457"/>
      <c r="B157" s="561" t="s">
        <v>68</v>
      </c>
      <c r="C157" s="468"/>
      <c r="D157" s="463">
        <v>30.72</v>
      </c>
      <c r="E157" s="690">
        <v>24</v>
      </c>
      <c r="F157" s="463"/>
      <c r="G157" s="586"/>
      <c r="H157" s="463"/>
      <c r="I157" s="586"/>
      <c r="J157" s="500"/>
      <c r="K157" s="139"/>
    </row>
    <row r="158" spans="1:11" ht="15" customHeight="1" x14ac:dyDescent="0.25">
      <c r="A158" s="457"/>
      <c r="B158" s="561" t="s">
        <v>46</v>
      </c>
      <c r="C158" s="468"/>
      <c r="D158" s="463">
        <v>3</v>
      </c>
      <c r="E158" s="690">
        <v>3</v>
      </c>
      <c r="F158" s="463"/>
      <c r="G158" s="586"/>
      <c r="H158" s="463"/>
      <c r="I158" s="586"/>
      <c r="J158" s="500"/>
      <c r="K158" s="139"/>
    </row>
    <row r="159" spans="1:11" ht="15" customHeight="1" x14ac:dyDescent="0.25">
      <c r="A159" s="457"/>
      <c r="B159" s="561" t="s">
        <v>29</v>
      </c>
      <c r="C159" s="468"/>
      <c r="D159" s="463">
        <v>0.15</v>
      </c>
      <c r="E159" s="586">
        <v>0.15</v>
      </c>
      <c r="F159" s="463"/>
      <c r="G159" s="586"/>
      <c r="H159" s="463"/>
      <c r="I159" s="586"/>
      <c r="J159" s="500"/>
      <c r="K159" s="139"/>
    </row>
    <row r="160" spans="1:11" ht="15" customHeight="1" x14ac:dyDescent="0.25">
      <c r="A160" s="457"/>
      <c r="B160" s="561" t="s">
        <v>260</v>
      </c>
      <c r="C160" s="468"/>
      <c r="D160" s="463">
        <v>1.5</v>
      </c>
      <c r="E160" s="690">
        <v>1.5</v>
      </c>
      <c r="F160" s="463"/>
      <c r="G160" s="586"/>
      <c r="H160" s="463"/>
      <c r="I160" s="586"/>
      <c r="J160" s="500"/>
      <c r="K160" s="139"/>
    </row>
    <row r="161" spans="1:11" ht="15" customHeight="1" x14ac:dyDescent="0.25">
      <c r="A161" s="457"/>
      <c r="B161" s="597" t="s">
        <v>186</v>
      </c>
      <c r="C161" s="468"/>
      <c r="D161" s="463">
        <v>0.5</v>
      </c>
      <c r="E161" s="690">
        <v>0.5</v>
      </c>
      <c r="F161" s="463"/>
      <c r="G161" s="586"/>
      <c r="H161" s="463"/>
      <c r="I161" s="586"/>
      <c r="J161" s="500"/>
      <c r="K161" s="139"/>
    </row>
    <row r="162" spans="1:11" ht="15" customHeight="1" x14ac:dyDescent="0.25">
      <c r="A162" s="457"/>
      <c r="B162" s="561" t="s">
        <v>145</v>
      </c>
      <c r="C162" s="468"/>
      <c r="D162" s="463">
        <v>120</v>
      </c>
      <c r="E162" s="690">
        <v>120</v>
      </c>
      <c r="F162" s="463"/>
      <c r="G162" s="586"/>
      <c r="H162" s="463"/>
      <c r="I162" s="586"/>
      <c r="J162" s="500"/>
      <c r="K162" s="139"/>
    </row>
    <row r="163" spans="1:11" ht="15" customHeight="1" x14ac:dyDescent="0.25">
      <c r="A163" s="457"/>
      <c r="B163" s="561" t="s">
        <v>69</v>
      </c>
      <c r="C163" s="468"/>
      <c r="D163" s="463">
        <v>5</v>
      </c>
      <c r="E163" s="690">
        <v>5</v>
      </c>
      <c r="F163" s="463"/>
      <c r="G163" s="586"/>
      <c r="H163" s="463"/>
      <c r="I163" s="586"/>
      <c r="J163" s="500"/>
      <c r="K163" s="139"/>
    </row>
    <row r="164" spans="1:11" ht="31.5" customHeight="1" x14ac:dyDescent="0.25">
      <c r="A164" s="203" t="s">
        <v>314</v>
      </c>
      <c r="C164" s="468">
        <v>150</v>
      </c>
      <c r="D164" s="690"/>
      <c r="E164" s="691"/>
      <c r="F164" s="463">
        <v>12.71</v>
      </c>
      <c r="G164" s="586">
        <v>7.85</v>
      </c>
      <c r="H164" s="463">
        <v>26.8</v>
      </c>
      <c r="I164" s="586">
        <v>229</v>
      </c>
      <c r="J164" s="463">
        <v>4.5199999999999996</v>
      </c>
      <c r="K164" s="139" t="s">
        <v>456</v>
      </c>
    </row>
    <row r="165" spans="1:11" ht="15" customHeight="1" x14ac:dyDescent="0.25">
      <c r="A165" s="457"/>
      <c r="B165" s="561" t="s">
        <v>290</v>
      </c>
      <c r="C165" s="459"/>
      <c r="D165" s="586">
        <v>58.5</v>
      </c>
      <c r="E165" s="691">
        <v>55.2</v>
      </c>
      <c r="F165" s="463"/>
      <c r="G165" s="586"/>
      <c r="H165" s="463"/>
      <c r="I165" s="586"/>
      <c r="J165" s="463"/>
      <c r="K165" s="139"/>
    </row>
    <row r="166" spans="1:11" ht="15" customHeight="1" x14ac:dyDescent="0.25">
      <c r="A166" s="457"/>
      <c r="B166" s="561" t="s">
        <v>315</v>
      </c>
      <c r="C166" s="459"/>
      <c r="D166" s="586"/>
      <c r="E166" s="691">
        <v>24</v>
      </c>
      <c r="F166" s="463"/>
      <c r="G166" s="586"/>
      <c r="H166" s="463"/>
      <c r="I166" s="586"/>
      <c r="J166" s="463"/>
      <c r="K166" s="139"/>
    </row>
    <row r="167" spans="1:11" ht="15" customHeight="1" x14ac:dyDescent="0.25">
      <c r="A167" s="457"/>
      <c r="B167" s="561" t="s">
        <v>56</v>
      </c>
      <c r="C167" s="459"/>
      <c r="D167" s="690">
        <v>5</v>
      </c>
      <c r="E167" s="691">
        <v>5</v>
      </c>
      <c r="F167" s="463"/>
      <c r="G167" s="586"/>
      <c r="H167" s="463"/>
      <c r="I167" s="586"/>
      <c r="J167" s="463"/>
      <c r="K167" s="139"/>
    </row>
    <row r="168" spans="1:11" ht="15" customHeight="1" x14ac:dyDescent="0.25">
      <c r="A168" s="457"/>
      <c r="B168" s="561" t="s">
        <v>40</v>
      </c>
      <c r="C168" s="459"/>
      <c r="D168" s="690">
        <v>8.93</v>
      </c>
      <c r="E168" s="691">
        <v>7.5</v>
      </c>
      <c r="F168" s="463"/>
      <c r="G168" s="586"/>
      <c r="H168" s="463"/>
      <c r="I168" s="586"/>
      <c r="J168" s="500"/>
      <c r="K168" s="139"/>
    </row>
    <row r="169" spans="1:11" ht="15" customHeight="1" x14ac:dyDescent="0.25">
      <c r="A169" s="457"/>
      <c r="B169" s="561" t="s">
        <v>45</v>
      </c>
      <c r="C169" s="459"/>
      <c r="D169" s="690">
        <v>12.5</v>
      </c>
      <c r="E169" s="691">
        <v>10</v>
      </c>
      <c r="F169" s="463"/>
      <c r="G169" s="586"/>
      <c r="H169" s="463"/>
      <c r="I169" s="586"/>
      <c r="J169" s="500"/>
      <c r="K169" s="139"/>
    </row>
    <row r="170" spans="1:11" ht="15" customHeight="1" x14ac:dyDescent="0.25">
      <c r="A170" s="457"/>
      <c r="B170" s="561" t="s">
        <v>25</v>
      </c>
      <c r="C170" s="459"/>
      <c r="D170" s="690">
        <v>32</v>
      </c>
      <c r="E170" s="691">
        <v>32</v>
      </c>
      <c r="F170" s="463"/>
      <c r="G170" s="586"/>
      <c r="H170" s="463"/>
      <c r="I170" s="586"/>
      <c r="J170" s="463"/>
      <c r="K170" s="139"/>
    </row>
    <row r="171" spans="1:11" ht="15" customHeight="1" x14ac:dyDescent="0.25">
      <c r="A171" s="457"/>
      <c r="B171" s="561" t="s">
        <v>64</v>
      </c>
      <c r="C171" s="459"/>
      <c r="D171" s="690">
        <v>65</v>
      </c>
      <c r="E171" s="691">
        <v>65</v>
      </c>
      <c r="F171" s="463"/>
      <c r="G171" s="586"/>
      <c r="H171" s="463"/>
      <c r="I171" s="586"/>
      <c r="J171" s="500"/>
      <c r="K171" s="139"/>
    </row>
    <row r="172" spans="1:11" ht="15" customHeight="1" x14ac:dyDescent="0.25">
      <c r="A172" s="457"/>
      <c r="B172" s="597" t="s">
        <v>186</v>
      </c>
      <c r="C172" s="459"/>
      <c r="D172" s="461">
        <v>0.5</v>
      </c>
      <c r="E172" s="691">
        <v>0.5</v>
      </c>
      <c r="F172" s="463"/>
      <c r="G172" s="586"/>
      <c r="H172" s="463"/>
      <c r="I172" s="586"/>
      <c r="J172" s="500"/>
      <c r="K172" s="139"/>
    </row>
    <row r="173" spans="1:11" ht="15" customHeight="1" x14ac:dyDescent="0.25">
      <c r="A173" s="457"/>
      <c r="B173" s="561" t="s">
        <v>70</v>
      </c>
      <c r="C173" s="459"/>
      <c r="D173" s="690"/>
      <c r="E173" s="691">
        <v>126</v>
      </c>
      <c r="F173" s="463"/>
      <c r="G173" s="586"/>
      <c r="H173" s="463"/>
      <c r="I173" s="586"/>
      <c r="J173" s="500"/>
      <c r="K173" s="139"/>
    </row>
    <row r="174" spans="1:11" ht="21" customHeight="1" x14ac:dyDescent="0.25">
      <c r="A174" s="457" t="s">
        <v>277</v>
      </c>
      <c r="C174" s="468">
        <v>150</v>
      </c>
      <c r="D174" s="586"/>
      <c r="E174" s="466"/>
      <c r="F174" s="463">
        <v>0.12</v>
      </c>
      <c r="G174" s="586">
        <v>0.12</v>
      </c>
      <c r="H174" s="463">
        <v>20.91</v>
      </c>
      <c r="I174" s="586">
        <v>85.95</v>
      </c>
      <c r="J174" s="463">
        <v>2.85</v>
      </c>
      <c r="K174" s="139" t="s">
        <v>457</v>
      </c>
    </row>
    <row r="175" spans="1:11" ht="23.25" customHeight="1" x14ac:dyDescent="0.25">
      <c r="A175" s="457"/>
      <c r="B175" s="561" t="s">
        <v>184</v>
      </c>
      <c r="C175" s="468"/>
      <c r="D175" s="586">
        <v>28.5</v>
      </c>
      <c r="E175" s="466">
        <v>25</v>
      </c>
      <c r="F175" s="463"/>
      <c r="G175" s="586"/>
      <c r="H175" s="463"/>
      <c r="I175" s="586"/>
      <c r="J175" s="500"/>
      <c r="K175" s="139"/>
    </row>
    <row r="176" spans="1:11" ht="23.25" customHeight="1" x14ac:dyDescent="0.25">
      <c r="A176" s="457"/>
      <c r="B176" s="561" t="s">
        <v>183</v>
      </c>
      <c r="C176" s="468"/>
      <c r="D176" s="586">
        <v>5</v>
      </c>
      <c r="E176" s="466">
        <v>5</v>
      </c>
      <c r="F176" s="463"/>
      <c r="G176" s="586"/>
      <c r="H176" s="463"/>
      <c r="I176" s="586"/>
      <c r="J176" s="500"/>
      <c r="K176" s="139"/>
    </row>
    <row r="177" spans="1:11" ht="23.25" customHeight="1" x14ac:dyDescent="0.25">
      <c r="A177" s="457"/>
      <c r="B177" s="561" t="s">
        <v>64</v>
      </c>
      <c r="C177" s="468"/>
      <c r="D177" s="586">
        <v>152</v>
      </c>
      <c r="E177" s="466">
        <v>152</v>
      </c>
      <c r="F177" s="463"/>
      <c r="G177" s="586"/>
      <c r="H177" s="463"/>
      <c r="I177" s="586"/>
      <c r="J177" s="500"/>
      <c r="K177" s="139"/>
    </row>
    <row r="178" spans="1:11" ht="33.75" customHeight="1" x14ac:dyDescent="0.25">
      <c r="A178" s="502" t="s">
        <v>175</v>
      </c>
      <c r="B178" s="502"/>
      <c r="C178" s="504">
        <v>20</v>
      </c>
      <c r="D178" s="504">
        <v>20</v>
      </c>
      <c r="E178" s="507">
        <v>20</v>
      </c>
      <c r="F178" s="463">
        <v>1.52</v>
      </c>
      <c r="G178" s="586">
        <v>0.16</v>
      </c>
      <c r="H178" s="463">
        <v>9.84</v>
      </c>
      <c r="I178" s="586">
        <v>47</v>
      </c>
      <c r="J178" s="463">
        <v>0</v>
      </c>
      <c r="K178" s="139" t="s">
        <v>453</v>
      </c>
    </row>
    <row r="179" spans="1:11" ht="29.25" customHeight="1" thickBot="1" x14ac:dyDescent="0.3">
      <c r="A179" s="457" t="s">
        <v>208</v>
      </c>
      <c r="C179" s="468">
        <v>35</v>
      </c>
      <c r="D179" s="468">
        <v>35</v>
      </c>
      <c r="E179" s="596">
        <v>35</v>
      </c>
      <c r="F179" s="472">
        <v>2.3076923076923075</v>
      </c>
      <c r="G179" s="586">
        <v>0.41958041958041958</v>
      </c>
      <c r="H179" s="472">
        <v>13.846153846153847</v>
      </c>
      <c r="I179" s="586">
        <v>69.230769230769241</v>
      </c>
      <c r="J179" s="629"/>
      <c r="K179" s="664" t="s">
        <v>458</v>
      </c>
    </row>
    <row r="180" spans="1:11" ht="15.75" customHeight="1" thickBot="1" x14ac:dyDescent="0.3">
      <c r="A180" s="644" t="s">
        <v>37</v>
      </c>
      <c r="B180" s="675"/>
      <c r="C180" s="582">
        <f>C179+C178+C174+C164+155+C146</f>
        <v>550</v>
      </c>
      <c r="D180" s="692"/>
      <c r="E180" s="692"/>
      <c r="F180" s="515">
        <f>F179+F178+F174+F164+F152+F146</f>
        <v>18.958470009750368</v>
      </c>
      <c r="G180" s="515">
        <f t="shared" ref="G180:J180" si="3">G179+G178+G174+G164+G152+G146</f>
        <v>15.389056206162653</v>
      </c>
      <c r="H180" s="515">
        <f t="shared" si="3"/>
        <v>81.712123986957579</v>
      </c>
      <c r="I180" s="515">
        <f t="shared" si="3"/>
        <v>546.04833111416315</v>
      </c>
      <c r="J180" s="515">
        <f t="shared" si="3"/>
        <v>13.799999999999999</v>
      </c>
      <c r="K180" s="683"/>
    </row>
    <row r="181" spans="1:11" ht="23.25" customHeight="1" x14ac:dyDescent="0.25">
      <c r="B181" s="667" t="s">
        <v>256</v>
      </c>
      <c r="C181" s="504"/>
      <c r="D181" s="507"/>
      <c r="E181" s="600"/>
      <c r="F181" s="486"/>
      <c r="G181" s="562"/>
      <c r="H181" s="486"/>
      <c r="I181" s="486"/>
      <c r="J181" s="562"/>
      <c r="K181" s="139"/>
    </row>
    <row r="182" spans="1:11" ht="29.25" customHeight="1" x14ac:dyDescent="0.25">
      <c r="A182" s="457" t="s">
        <v>336</v>
      </c>
      <c r="C182" s="459" t="s">
        <v>199</v>
      </c>
      <c r="D182" s="596"/>
      <c r="E182" s="595"/>
      <c r="F182" s="463">
        <v>20.73</v>
      </c>
      <c r="G182" s="586">
        <v>16.98</v>
      </c>
      <c r="H182" s="463">
        <v>29.488000000000007</v>
      </c>
      <c r="I182" s="463">
        <v>353.40000000000003</v>
      </c>
      <c r="J182" s="586">
        <v>0.49</v>
      </c>
      <c r="K182" s="139" t="s">
        <v>459</v>
      </c>
    </row>
    <row r="183" spans="1:11" ht="23.25" customHeight="1" x14ac:dyDescent="0.25">
      <c r="A183" s="457"/>
      <c r="B183" s="561" t="s">
        <v>72</v>
      </c>
      <c r="C183" s="459"/>
      <c r="D183" s="596">
        <v>103.2</v>
      </c>
      <c r="E183" s="595">
        <v>101.2</v>
      </c>
      <c r="F183" s="463"/>
      <c r="G183" s="586"/>
      <c r="H183" s="463"/>
      <c r="I183" s="463"/>
      <c r="J183" s="586"/>
      <c r="K183" s="139"/>
    </row>
    <row r="184" spans="1:11" ht="23.25" customHeight="1" x14ac:dyDescent="0.25">
      <c r="A184" s="457"/>
      <c r="B184" s="561" t="s">
        <v>73</v>
      </c>
      <c r="C184" s="459"/>
      <c r="D184" s="596">
        <v>6.6</v>
      </c>
      <c r="E184" s="595">
        <v>6.6</v>
      </c>
      <c r="F184" s="463"/>
      <c r="G184" s="463"/>
      <c r="H184" s="463"/>
      <c r="I184" s="463"/>
      <c r="J184" s="586"/>
      <c r="K184" s="139"/>
    </row>
    <row r="185" spans="1:11" ht="23.25" customHeight="1" x14ac:dyDescent="0.25">
      <c r="A185" s="457"/>
      <c r="B185" s="561" t="s">
        <v>41</v>
      </c>
      <c r="C185" s="459"/>
      <c r="D185" s="596">
        <v>5.28</v>
      </c>
      <c r="E185" s="595">
        <v>4.4000000000000004</v>
      </c>
      <c r="F185" s="463"/>
      <c r="G185" s="586"/>
      <c r="H185" s="463"/>
      <c r="I185" s="463"/>
      <c r="J185" s="586"/>
      <c r="K185" s="139"/>
    </row>
    <row r="186" spans="1:11" ht="15" customHeight="1" x14ac:dyDescent="0.25">
      <c r="A186" s="457"/>
      <c r="B186" s="561" t="s">
        <v>29</v>
      </c>
      <c r="C186" s="459"/>
      <c r="D186" s="596">
        <v>8.8000000000000007</v>
      </c>
      <c r="E186" s="595">
        <v>8.8000000000000007</v>
      </c>
      <c r="F186" s="463"/>
      <c r="G186" s="586"/>
      <c r="H186" s="463"/>
      <c r="I186" s="463"/>
      <c r="K186" s="139"/>
    </row>
    <row r="187" spans="1:11" ht="15" customHeight="1" x14ac:dyDescent="0.25">
      <c r="A187" s="457"/>
      <c r="B187" s="561" t="s">
        <v>69</v>
      </c>
      <c r="C187" s="459"/>
      <c r="D187" s="596">
        <v>4.4000000000000004</v>
      </c>
      <c r="E187" s="595">
        <v>4.4000000000000004</v>
      </c>
      <c r="F187" s="463"/>
      <c r="G187" s="586"/>
      <c r="H187" s="463"/>
      <c r="I187" s="463"/>
      <c r="K187" s="139"/>
    </row>
    <row r="188" spans="1:11" ht="15" customHeight="1" x14ac:dyDescent="0.25">
      <c r="A188" s="457"/>
      <c r="B188" s="561" t="s">
        <v>31</v>
      </c>
      <c r="C188" s="459"/>
      <c r="D188" s="596">
        <v>4.4000000000000004</v>
      </c>
      <c r="E188" s="691">
        <v>4.4000000000000004</v>
      </c>
      <c r="F188" s="463"/>
      <c r="G188" s="586"/>
      <c r="H188" s="463"/>
      <c r="I188" s="463"/>
      <c r="K188" s="139"/>
    </row>
    <row r="189" spans="1:11" ht="16.5" customHeight="1" x14ac:dyDescent="0.25">
      <c r="A189" s="457"/>
      <c r="B189" s="561" t="s">
        <v>47</v>
      </c>
      <c r="C189" s="459"/>
      <c r="D189" s="596">
        <v>4.4000000000000004</v>
      </c>
      <c r="E189" s="595">
        <v>4.4000000000000004</v>
      </c>
      <c r="F189" s="463"/>
      <c r="G189" s="586"/>
      <c r="H189" s="463"/>
      <c r="I189" s="463"/>
      <c r="K189" s="139"/>
    </row>
    <row r="190" spans="1:11" ht="15" customHeight="1" x14ac:dyDescent="0.25">
      <c r="A190" s="457"/>
      <c r="B190" s="597" t="s">
        <v>186</v>
      </c>
      <c r="C190" s="459"/>
      <c r="D190" s="596">
        <v>0.55000000000000004</v>
      </c>
      <c r="E190" s="595">
        <v>0.55000000000000004</v>
      </c>
      <c r="F190" s="463"/>
      <c r="G190" s="586"/>
      <c r="H190" s="463"/>
      <c r="I190" s="463"/>
      <c r="K190" s="139"/>
    </row>
    <row r="191" spans="1:11" ht="15" customHeight="1" x14ac:dyDescent="0.25">
      <c r="B191" s="561" t="s">
        <v>335</v>
      </c>
      <c r="C191" s="468"/>
      <c r="D191" s="586">
        <v>20.399999999999999</v>
      </c>
      <c r="E191" s="463">
        <v>20</v>
      </c>
      <c r="F191" s="463"/>
      <c r="G191" s="586"/>
      <c r="H191" s="463"/>
      <c r="I191" s="463"/>
      <c r="K191" s="139"/>
    </row>
    <row r="192" spans="1:11" ht="30" customHeight="1" x14ac:dyDescent="0.25">
      <c r="A192" s="457" t="s">
        <v>74</v>
      </c>
      <c r="C192" s="459" t="s">
        <v>236</v>
      </c>
      <c r="D192" s="690"/>
      <c r="E192" s="691"/>
      <c r="F192" s="463">
        <v>0.10257608505169695</v>
      </c>
      <c r="G192" s="586">
        <v>2.0586983552110021E-2</v>
      </c>
      <c r="H192" s="463">
        <v>5.1790380779918719</v>
      </c>
      <c r="I192" s="463">
        <v>21.78</v>
      </c>
      <c r="J192" s="586">
        <v>2.2400000000000002</v>
      </c>
      <c r="K192" s="139" t="s">
        <v>460</v>
      </c>
    </row>
    <row r="193" spans="1:11" ht="15" customHeight="1" x14ac:dyDescent="0.25">
      <c r="A193" s="457"/>
      <c r="B193" s="561" t="s">
        <v>207</v>
      </c>
      <c r="C193" s="459"/>
      <c r="D193" s="596">
        <v>0.4</v>
      </c>
      <c r="E193" s="595">
        <v>0.4</v>
      </c>
      <c r="F193" s="463"/>
      <c r="G193" s="586"/>
      <c r="H193" s="463"/>
      <c r="I193" s="463"/>
      <c r="J193" s="586"/>
      <c r="K193" s="139"/>
    </row>
    <row r="194" spans="1:11" ht="15" customHeight="1" x14ac:dyDescent="0.25">
      <c r="A194" s="457"/>
      <c r="B194" s="561" t="s">
        <v>29</v>
      </c>
      <c r="C194" s="459"/>
      <c r="D194" s="596">
        <v>5</v>
      </c>
      <c r="E194" s="595">
        <v>5</v>
      </c>
      <c r="F194" s="463"/>
      <c r="G194" s="586"/>
      <c r="H194" s="463"/>
      <c r="I194" s="463"/>
      <c r="J194" s="586"/>
      <c r="K194" s="139"/>
    </row>
    <row r="195" spans="1:11" ht="15" customHeight="1" x14ac:dyDescent="0.25">
      <c r="A195" s="457"/>
      <c r="B195" s="561" t="s">
        <v>75</v>
      </c>
      <c r="C195" s="459"/>
      <c r="D195" s="598">
        <v>5.55</v>
      </c>
      <c r="E195" s="595">
        <v>5</v>
      </c>
      <c r="F195" s="463"/>
      <c r="G195" s="586"/>
      <c r="H195" s="463"/>
      <c r="I195" s="463"/>
      <c r="J195" s="586"/>
      <c r="K195" s="139"/>
    </row>
    <row r="196" spans="1:11" ht="15" customHeight="1" x14ac:dyDescent="0.25">
      <c r="A196" s="457"/>
      <c r="B196" s="561" t="s">
        <v>28</v>
      </c>
      <c r="C196" s="459"/>
      <c r="D196" s="461">
        <v>150</v>
      </c>
      <c r="E196" s="691">
        <v>150</v>
      </c>
      <c r="F196" s="463"/>
      <c r="G196" s="586"/>
      <c r="H196" s="463"/>
      <c r="I196" s="463"/>
      <c r="J196" s="586"/>
      <c r="K196" s="139"/>
    </row>
    <row r="197" spans="1:11" ht="24.75" customHeight="1" x14ac:dyDescent="0.25">
      <c r="A197" s="693" t="s">
        <v>192</v>
      </c>
      <c r="B197" s="694"/>
      <c r="C197" s="468">
        <v>35</v>
      </c>
      <c r="D197" s="466"/>
      <c r="E197" s="463"/>
      <c r="F197" s="586">
        <v>2.73</v>
      </c>
      <c r="G197" s="463">
        <v>4.9000000000000004</v>
      </c>
      <c r="H197" s="586">
        <v>18.25</v>
      </c>
      <c r="I197" s="463">
        <v>126.7</v>
      </c>
      <c r="J197" s="586"/>
      <c r="K197" s="695" t="s">
        <v>461</v>
      </c>
    </row>
    <row r="198" spans="1:11" ht="15" customHeight="1" x14ac:dyDescent="0.25">
      <c r="A198" s="693"/>
      <c r="B198" s="694" t="s">
        <v>50</v>
      </c>
      <c r="C198" s="468"/>
      <c r="D198" s="586">
        <v>21.35</v>
      </c>
      <c r="E198" s="463">
        <v>21</v>
      </c>
      <c r="F198" s="586"/>
      <c r="G198" s="463"/>
      <c r="H198" s="586"/>
      <c r="I198" s="463"/>
      <c r="J198" s="586"/>
      <c r="K198" s="695"/>
    </row>
    <row r="199" spans="1:11" ht="15" customHeight="1" x14ac:dyDescent="0.25">
      <c r="A199" s="693"/>
      <c r="B199" s="694" t="s">
        <v>142</v>
      </c>
      <c r="C199" s="468"/>
      <c r="D199" s="586">
        <v>0.7</v>
      </c>
      <c r="E199" s="463">
        <v>0.7</v>
      </c>
      <c r="F199" s="586"/>
      <c r="G199" s="463"/>
      <c r="H199" s="586"/>
      <c r="I199" s="463"/>
      <c r="J199" s="586"/>
      <c r="K199" s="695"/>
    </row>
    <row r="200" spans="1:11" ht="15" customHeight="1" x14ac:dyDescent="0.25">
      <c r="A200" s="693"/>
      <c r="B200" s="696" t="s">
        <v>29</v>
      </c>
      <c r="C200" s="468"/>
      <c r="D200" s="586">
        <v>4.2</v>
      </c>
      <c r="E200" s="463">
        <v>4.2</v>
      </c>
      <c r="F200" s="586"/>
      <c r="G200" s="463"/>
      <c r="H200" s="586"/>
      <c r="I200" s="463"/>
      <c r="J200" s="586"/>
      <c r="K200" s="695"/>
    </row>
    <row r="201" spans="1:11" ht="15" customHeight="1" x14ac:dyDescent="0.25">
      <c r="A201" s="693"/>
      <c r="B201" s="694" t="s">
        <v>31</v>
      </c>
      <c r="C201" s="468"/>
      <c r="D201" s="586">
        <v>4.55</v>
      </c>
      <c r="E201" s="463">
        <v>4.55</v>
      </c>
      <c r="F201" s="586"/>
      <c r="G201" s="463"/>
      <c r="H201" s="586"/>
      <c r="I201" s="463"/>
      <c r="J201" s="586"/>
      <c r="K201" s="695"/>
    </row>
    <row r="202" spans="1:11" ht="15" customHeight="1" x14ac:dyDescent="0.25">
      <c r="A202" s="693"/>
      <c r="B202" s="694" t="s">
        <v>186</v>
      </c>
      <c r="C202" s="468"/>
      <c r="D202" s="586">
        <v>0.21</v>
      </c>
      <c r="E202" s="463">
        <v>0.21</v>
      </c>
      <c r="F202" s="586"/>
      <c r="G202" s="463"/>
      <c r="H202" s="586"/>
      <c r="I202" s="463"/>
      <c r="J202" s="586"/>
      <c r="K202" s="695"/>
    </row>
    <row r="203" spans="1:11" ht="15" customHeight="1" x14ac:dyDescent="0.25">
      <c r="A203" s="693"/>
      <c r="B203" s="694" t="s">
        <v>92</v>
      </c>
      <c r="C203" s="468"/>
      <c r="D203" s="586">
        <v>0.14000000000000001</v>
      </c>
      <c r="E203" s="463">
        <v>0.14000000000000001</v>
      </c>
      <c r="F203" s="586"/>
      <c r="G203" s="463"/>
      <c r="H203" s="586"/>
      <c r="I203" s="463"/>
      <c r="J203" s="586"/>
      <c r="K203" s="695"/>
    </row>
    <row r="204" spans="1:11" ht="15" customHeight="1" x14ac:dyDescent="0.25">
      <c r="A204" s="693"/>
      <c r="B204" s="694" t="s">
        <v>130</v>
      </c>
      <c r="C204" s="468"/>
      <c r="D204" s="586">
        <v>10.7</v>
      </c>
      <c r="E204" s="463">
        <v>10.7</v>
      </c>
      <c r="F204" s="586"/>
      <c r="G204" s="463"/>
      <c r="H204" s="586"/>
      <c r="I204" s="463"/>
      <c r="J204" s="586"/>
      <c r="K204" s="695"/>
    </row>
    <row r="205" spans="1:11" ht="15" customHeight="1" x14ac:dyDescent="0.25">
      <c r="A205" s="693"/>
      <c r="B205" s="694" t="s">
        <v>48</v>
      </c>
      <c r="C205" s="468"/>
      <c r="D205" s="586"/>
      <c r="E205" s="463">
        <v>39.9</v>
      </c>
      <c r="F205" s="586"/>
      <c r="G205" s="463"/>
      <c r="H205" s="586"/>
      <c r="I205" s="463"/>
      <c r="J205" s="586"/>
      <c r="K205" s="695"/>
    </row>
    <row r="206" spans="1:11" ht="15" customHeight="1" x14ac:dyDescent="0.25">
      <c r="A206" s="693"/>
      <c r="B206" s="694" t="s">
        <v>194</v>
      </c>
      <c r="C206" s="468"/>
      <c r="D206" s="586"/>
      <c r="E206" s="463"/>
      <c r="F206" s="586"/>
      <c r="G206" s="463"/>
      <c r="H206" s="586"/>
      <c r="I206" s="463"/>
      <c r="J206" s="586"/>
      <c r="K206" s="695"/>
    </row>
    <row r="207" spans="1:11" ht="15" customHeight="1" x14ac:dyDescent="0.25">
      <c r="A207" s="693"/>
      <c r="B207" s="694" t="s">
        <v>91</v>
      </c>
      <c r="C207" s="468"/>
      <c r="D207" s="586">
        <v>0.84</v>
      </c>
      <c r="E207" s="463">
        <v>0.84</v>
      </c>
      <c r="F207" s="586"/>
      <c r="G207" s="463"/>
      <c r="H207" s="586"/>
      <c r="I207" s="463"/>
      <c r="J207" s="586"/>
      <c r="K207" s="695"/>
    </row>
    <row r="208" spans="1:11" ht="15" customHeight="1" x14ac:dyDescent="0.25">
      <c r="A208" s="693"/>
      <c r="B208" s="694" t="s">
        <v>56</v>
      </c>
      <c r="C208" s="468"/>
      <c r="D208" s="586">
        <v>0.7</v>
      </c>
      <c r="E208" s="463">
        <v>0.7</v>
      </c>
      <c r="F208" s="586"/>
      <c r="G208" s="463"/>
      <c r="H208" s="586"/>
      <c r="I208" s="463"/>
      <c r="J208" s="586"/>
      <c r="K208" s="695"/>
    </row>
    <row r="209" spans="1:11" ht="15" customHeight="1" x14ac:dyDescent="0.25">
      <c r="A209" s="693"/>
      <c r="B209" s="694" t="s">
        <v>195</v>
      </c>
      <c r="C209" s="468"/>
      <c r="D209" s="586"/>
      <c r="E209" s="463">
        <v>1.4</v>
      </c>
      <c r="F209" s="586"/>
      <c r="G209" s="463"/>
      <c r="H209" s="586"/>
      <c r="I209" s="463"/>
      <c r="J209" s="586"/>
      <c r="K209" s="695"/>
    </row>
    <row r="210" spans="1:11" ht="27" customHeight="1" x14ac:dyDescent="0.25">
      <c r="A210" s="693"/>
      <c r="B210" s="694" t="s">
        <v>193</v>
      </c>
      <c r="C210" s="468"/>
      <c r="D210" s="586">
        <v>0.7</v>
      </c>
      <c r="E210" s="463">
        <v>0.7</v>
      </c>
      <c r="F210" s="586"/>
      <c r="G210" s="463"/>
      <c r="H210" s="586"/>
      <c r="I210" s="463"/>
      <c r="J210" s="586"/>
      <c r="K210" s="695"/>
    </row>
    <row r="211" spans="1:11" ht="25.5" customHeight="1" thickBot="1" x14ac:dyDescent="0.3">
      <c r="A211" s="457" t="s">
        <v>354</v>
      </c>
      <c r="C211" s="468">
        <v>200</v>
      </c>
      <c r="D211" s="596">
        <v>200</v>
      </c>
      <c r="E211" s="468">
        <v>200</v>
      </c>
      <c r="F211" s="586">
        <v>1</v>
      </c>
      <c r="G211" s="463"/>
      <c r="H211" s="586">
        <v>20.2</v>
      </c>
      <c r="I211" s="463">
        <v>84.44</v>
      </c>
      <c r="J211" s="586">
        <v>4</v>
      </c>
      <c r="K211" s="286" t="s">
        <v>462</v>
      </c>
    </row>
    <row r="212" spans="1:11" ht="15.75" customHeight="1" thickBot="1" x14ac:dyDescent="0.3">
      <c r="A212" s="697" t="s">
        <v>37</v>
      </c>
      <c r="B212" s="698"/>
      <c r="C212" s="699">
        <v>525</v>
      </c>
      <c r="D212" s="671"/>
      <c r="E212" s="700"/>
      <c r="F212" s="701">
        <f>F182+F192+F197+F211</f>
        <v>24.562576085051699</v>
      </c>
      <c r="G212" s="701">
        <f>G182+G192+G197+G211</f>
        <v>21.90058698355211</v>
      </c>
      <c r="H212" s="701">
        <f>H182+H192+H197+H211</f>
        <v>73.117038077991879</v>
      </c>
      <c r="I212" s="701">
        <f>I182+I192+I197+I211</f>
        <v>586.32000000000005</v>
      </c>
      <c r="J212" s="701">
        <f>J182+J192+J197+J211</f>
        <v>6.73</v>
      </c>
      <c r="K212" s="646"/>
    </row>
    <row r="213" spans="1:11" ht="15.75" customHeight="1" thickBot="1" x14ac:dyDescent="0.3">
      <c r="A213" s="644" t="s">
        <v>60</v>
      </c>
      <c r="B213" s="675"/>
      <c r="C213" s="582">
        <f>C140+C144+C180+C212</f>
        <v>1584</v>
      </c>
      <c r="D213" s="515"/>
      <c r="E213" s="515"/>
      <c r="F213" s="515">
        <f>F140+F144+F180+F212</f>
        <v>57.216246094802074</v>
      </c>
      <c r="G213" s="515">
        <f>G140+G144+G180+G212</f>
        <v>54.714243189714757</v>
      </c>
      <c r="H213" s="515">
        <f>H140+H144+H180+H212</f>
        <v>207.87916206494947</v>
      </c>
      <c r="I213" s="515">
        <f>I140+I144+I180+I212</f>
        <v>1559.6483311141633</v>
      </c>
      <c r="J213" s="515">
        <f>J140+J144+J180+J212</f>
        <v>23.08</v>
      </c>
      <c r="K213" s="683"/>
    </row>
    <row r="214" spans="1:11" ht="15" customHeight="1" x14ac:dyDescent="0.25">
      <c r="A214" s="590"/>
      <c r="B214" s="638"/>
      <c r="C214" s="678"/>
      <c r="D214" s="679"/>
      <c r="E214" s="680"/>
      <c r="F214" s="591"/>
      <c r="G214" s="591"/>
      <c r="H214" s="591"/>
      <c r="I214" s="591"/>
      <c r="J214" s="591"/>
      <c r="K214" s="624"/>
    </row>
    <row r="215" spans="1:11" ht="15.75" customHeight="1" thickBot="1" x14ac:dyDescent="0.3">
      <c r="A215" s="590" t="s">
        <v>76</v>
      </c>
      <c r="B215" s="590"/>
      <c r="C215" s="622"/>
      <c r="D215" s="590"/>
      <c r="K215" s="622"/>
    </row>
    <row r="216" spans="1:11" ht="23.25" customHeight="1" x14ac:dyDescent="0.25">
      <c r="A216" s="623" t="s">
        <v>5</v>
      </c>
      <c r="B216" s="624"/>
      <c r="C216" s="625" t="s">
        <v>6</v>
      </c>
      <c r="D216" s="702" t="s">
        <v>7</v>
      </c>
      <c r="E216" s="625" t="s">
        <v>7</v>
      </c>
      <c r="F216" s="801" t="s">
        <v>8</v>
      </c>
      <c r="G216" s="802"/>
      <c r="H216" s="803"/>
      <c r="I216" s="627" t="s">
        <v>9</v>
      </c>
      <c r="J216" s="628" t="s">
        <v>10</v>
      </c>
      <c r="K216" s="625" t="s">
        <v>62</v>
      </c>
    </row>
    <row r="217" spans="1:11" ht="15.75" customHeight="1" thickBot="1" x14ac:dyDescent="0.3">
      <c r="A217" s="457" t="s">
        <v>12</v>
      </c>
      <c r="C217" s="468" t="s">
        <v>13</v>
      </c>
      <c r="D217" s="596" t="s">
        <v>14</v>
      </c>
      <c r="E217" s="468" t="s">
        <v>14</v>
      </c>
      <c r="F217" s="631"/>
      <c r="G217" s="631"/>
      <c r="H217" s="631"/>
      <c r="I217" s="500" t="s">
        <v>122</v>
      </c>
      <c r="K217" s="468" t="s">
        <v>63</v>
      </c>
    </row>
    <row r="218" spans="1:11" ht="15.75" customHeight="1" thickBot="1" x14ac:dyDescent="0.3">
      <c r="A218" s="457"/>
      <c r="C218" s="468"/>
      <c r="D218" s="665" t="s">
        <v>16</v>
      </c>
      <c r="E218" s="634" t="s">
        <v>17</v>
      </c>
      <c r="F218" s="703" t="s">
        <v>18</v>
      </c>
      <c r="G218" s="627" t="s">
        <v>19</v>
      </c>
      <c r="H218" s="650" t="s">
        <v>20</v>
      </c>
      <c r="I218" s="627" t="s">
        <v>21</v>
      </c>
      <c r="J218" s="651" t="s">
        <v>22</v>
      </c>
      <c r="K218" s="468"/>
    </row>
    <row r="219" spans="1:11" ht="15" customHeight="1" x14ac:dyDescent="0.25">
      <c r="A219" s="623"/>
      <c r="B219" s="638" t="s">
        <v>23</v>
      </c>
      <c r="C219" s="625"/>
      <c r="D219" s="702"/>
      <c r="E219" s="639"/>
      <c r="F219" s="704"/>
      <c r="G219" s="641"/>
      <c r="H219" s="704"/>
      <c r="I219" s="641"/>
      <c r="J219" s="704"/>
      <c r="K219" s="639"/>
    </row>
    <row r="220" spans="1:11" ht="23.25" customHeight="1" x14ac:dyDescent="0.25">
      <c r="A220" s="457" t="s">
        <v>271</v>
      </c>
      <c r="C220" s="468" t="s">
        <v>255</v>
      </c>
      <c r="D220" s="596"/>
      <c r="E220" s="468"/>
      <c r="F220" s="586">
        <v>4.7</v>
      </c>
      <c r="G220" s="463">
        <v>4.8</v>
      </c>
      <c r="H220" s="586">
        <v>23.25</v>
      </c>
      <c r="I220" s="463">
        <v>171.47</v>
      </c>
      <c r="J220" s="596"/>
      <c r="K220" s="139" t="s">
        <v>272</v>
      </c>
    </row>
    <row r="221" spans="1:11" ht="15" customHeight="1" x14ac:dyDescent="0.25">
      <c r="A221" s="457"/>
      <c r="B221" s="561" t="s">
        <v>257</v>
      </c>
      <c r="C221" s="468"/>
      <c r="D221" s="596">
        <v>17.5</v>
      </c>
      <c r="E221" s="468">
        <v>17.5</v>
      </c>
      <c r="F221" s="596"/>
      <c r="G221" s="468"/>
      <c r="H221" s="596"/>
      <c r="I221" s="468"/>
      <c r="J221" s="596"/>
      <c r="K221" s="139"/>
    </row>
    <row r="222" spans="1:11" ht="15" customHeight="1" x14ac:dyDescent="0.25">
      <c r="A222" s="457"/>
      <c r="B222" s="561" t="s">
        <v>27</v>
      </c>
      <c r="C222" s="468"/>
      <c r="D222" s="596">
        <v>70</v>
      </c>
      <c r="E222" s="468">
        <v>70</v>
      </c>
      <c r="F222" s="596"/>
      <c r="G222" s="468"/>
      <c r="H222" s="596"/>
      <c r="I222" s="468"/>
      <c r="J222" s="596"/>
      <c r="K222" s="139"/>
    </row>
    <row r="223" spans="1:11" ht="15" customHeight="1" x14ac:dyDescent="0.25">
      <c r="A223" s="457"/>
      <c r="B223" s="561" t="s">
        <v>28</v>
      </c>
      <c r="C223" s="468"/>
      <c r="D223" s="596">
        <v>53</v>
      </c>
      <c r="E223" s="468">
        <v>53</v>
      </c>
      <c r="F223" s="596"/>
      <c r="G223" s="468"/>
      <c r="H223" s="596"/>
      <c r="I223" s="468"/>
      <c r="J223" s="596"/>
      <c r="K223" s="139"/>
    </row>
    <row r="224" spans="1:11" ht="15" customHeight="1" x14ac:dyDescent="0.25">
      <c r="A224" s="457"/>
      <c r="B224" s="561" t="s">
        <v>29</v>
      </c>
      <c r="C224" s="468"/>
      <c r="D224" s="596">
        <v>2</v>
      </c>
      <c r="E224" s="468">
        <v>2</v>
      </c>
      <c r="F224" s="596"/>
      <c r="G224" s="468"/>
      <c r="H224" s="596"/>
      <c r="I224" s="468"/>
      <c r="J224" s="596"/>
      <c r="K224" s="139"/>
    </row>
    <row r="225" spans="1:11" ht="15" customHeight="1" x14ac:dyDescent="0.25">
      <c r="A225" s="457"/>
      <c r="B225" s="597" t="s">
        <v>186</v>
      </c>
      <c r="C225" s="468"/>
      <c r="D225" s="596">
        <v>0.4</v>
      </c>
      <c r="E225" s="468">
        <v>0.4</v>
      </c>
      <c r="F225" s="596"/>
      <c r="G225" s="468"/>
      <c r="H225" s="596"/>
      <c r="I225" s="468"/>
      <c r="J225" s="596"/>
      <c r="K225" s="139"/>
    </row>
    <row r="226" spans="1:11" ht="15" customHeight="1" x14ac:dyDescent="0.25">
      <c r="A226" s="457"/>
      <c r="B226" s="561" t="s">
        <v>31</v>
      </c>
      <c r="C226" s="468"/>
      <c r="D226" s="596">
        <v>3</v>
      </c>
      <c r="E226" s="468">
        <v>3</v>
      </c>
      <c r="F226" s="596"/>
      <c r="G226" s="468"/>
      <c r="H226" s="596"/>
      <c r="I226" s="468"/>
      <c r="J226" s="596"/>
      <c r="K226" s="139"/>
    </row>
    <row r="227" spans="1:11" ht="23.25" customHeight="1" x14ac:dyDescent="0.2">
      <c r="A227" s="526" t="s">
        <v>79</v>
      </c>
      <c r="B227" s="653"/>
      <c r="C227" s="705" t="s">
        <v>249</v>
      </c>
      <c r="D227" s="706"/>
      <c r="E227" s="546"/>
      <c r="F227" s="707">
        <v>3.0325232901236614</v>
      </c>
      <c r="G227" s="497">
        <v>2.3958740841428243</v>
      </c>
      <c r="H227" s="707">
        <v>10.482708219155825</v>
      </c>
      <c r="I227" s="497">
        <v>75.76195432928796</v>
      </c>
      <c r="J227" s="707">
        <v>1.38</v>
      </c>
      <c r="K227" s="656" t="s">
        <v>463</v>
      </c>
    </row>
    <row r="228" spans="1:11" ht="15" customHeight="1" x14ac:dyDescent="0.2">
      <c r="A228" s="526"/>
      <c r="B228" s="415" t="s">
        <v>207</v>
      </c>
      <c r="C228" s="547"/>
      <c r="D228" s="708">
        <v>0.45</v>
      </c>
      <c r="E228" s="705">
        <v>0.45</v>
      </c>
      <c r="F228" s="707"/>
      <c r="G228" s="497"/>
      <c r="H228" s="707"/>
      <c r="I228" s="497"/>
      <c r="J228" s="707"/>
      <c r="K228" s="656"/>
    </row>
    <row r="229" spans="1:11" ht="15" customHeight="1" x14ac:dyDescent="0.2">
      <c r="A229" s="526"/>
      <c r="B229" s="653" t="s">
        <v>29</v>
      </c>
      <c r="C229" s="547"/>
      <c r="D229" s="708">
        <v>6</v>
      </c>
      <c r="E229" s="705">
        <v>6</v>
      </c>
      <c r="F229" s="707"/>
      <c r="G229" s="497"/>
      <c r="H229" s="707"/>
      <c r="I229" s="497"/>
      <c r="J229" s="707"/>
      <c r="K229" s="656"/>
    </row>
    <row r="230" spans="1:11" ht="15" customHeight="1" x14ac:dyDescent="0.2">
      <c r="A230" s="526"/>
      <c r="B230" s="653" t="s">
        <v>27</v>
      </c>
      <c r="C230" s="547"/>
      <c r="D230" s="708">
        <v>92</v>
      </c>
      <c r="E230" s="705">
        <v>90</v>
      </c>
      <c r="F230" s="707"/>
      <c r="G230" s="497"/>
      <c r="H230" s="707"/>
      <c r="I230" s="497"/>
      <c r="J230" s="707"/>
      <c r="K230" s="656"/>
    </row>
    <row r="231" spans="1:11" ht="15" customHeight="1" x14ac:dyDescent="0.2">
      <c r="A231" s="526"/>
      <c r="B231" s="653" t="s">
        <v>28</v>
      </c>
      <c r="C231" s="547"/>
      <c r="D231" s="708">
        <v>90</v>
      </c>
      <c r="E231" s="705">
        <v>90</v>
      </c>
      <c r="F231" s="707"/>
      <c r="G231" s="497"/>
      <c r="H231" s="707"/>
      <c r="I231" s="497"/>
      <c r="J231" s="707"/>
      <c r="K231" s="656"/>
    </row>
    <row r="232" spans="1:11" ht="23.25" customHeight="1" x14ac:dyDescent="0.25">
      <c r="A232" s="457" t="s">
        <v>34</v>
      </c>
      <c r="C232" s="459" t="s">
        <v>123</v>
      </c>
      <c r="D232" s="457"/>
      <c r="E232" s="139"/>
      <c r="F232" s="466">
        <v>1.915</v>
      </c>
      <c r="G232" s="463">
        <v>4.3549999999999995</v>
      </c>
      <c r="H232" s="586">
        <v>12.92</v>
      </c>
      <c r="I232" s="463">
        <v>98.5</v>
      </c>
      <c r="J232" s="596"/>
      <c r="K232" s="139" t="s">
        <v>329</v>
      </c>
    </row>
    <row r="233" spans="1:11" ht="15" customHeight="1" x14ac:dyDescent="0.25">
      <c r="A233" s="457"/>
      <c r="B233" s="561" t="s">
        <v>36</v>
      </c>
      <c r="C233" s="468"/>
      <c r="D233" s="595">
        <v>25</v>
      </c>
      <c r="E233" s="468">
        <v>25</v>
      </c>
      <c r="F233" s="595"/>
      <c r="G233" s="468"/>
      <c r="H233" s="596"/>
      <c r="I233" s="468"/>
      <c r="J233" s="596"/>
      <c r="K233" s="139"/>
    </row>
    <row r="234" spans="1:11" ht="15" customHeight="1" thickBot="1" x14ac:dyDescent="0.3">
      <c r="A234" s="457"/>
      <c r="B234" s="561" t="s">
        <v>31</v>
      </c>
      <c r="C234" s="468"/>
      <c r="D234" s="595">
        <v>5</v>
      </c>
      <c r="E234" s="468">
        <v>5</v>
      </c>
      <c r="F234" s="595" t="s">
        <v>3</v>
      </c>
      <c r="G234" s="629"/>
      <c r="H234" s="596"/>
      <c r="I234" s="629"/>
      <c r="J234" s="596"/>
      <c r="K234" s="139"/>
    </row>
    <row r="235" spans="1:11" ht="15.75" customHeight="1" thickBot="1" x14ac:dyDescent="0.3">
      <c r="A235" s="644" t="s">
        <v>37</v>
      </c>
      <c r="B235" s="645"/>
      <c r="C235" s="646">
        <v>359</v>
      </c>
      <c r="D235" s="665"/>
      <c r="E235" s="634"/>
      <c r="F235" s="515">
        <f>F220+F227+F232</f>
        <v>9.6475232901236616</v>
      </c>
      <c r="G235" s="515">
        <f>G220+G227+G232</f>
        <v>11.550874084142823</v>
      </c>
      <c r="H235" s="515">
        <f>H220+H227+H232</f>
        <v>46.652708219155826</v>
      </c>
      <c r="I235" s="515">
        <f>I220+I227+I232</f>
        <v>345.73195432928799</v>
      </c>
      <c r="J235" s="515">
        <f>J220+J227+J232</f>
        <v>1.38</v>
      </c>
      <c r="K235" s="583"/>
    </row>
    <row r="236" spans="1:11" ht="15" customHeight="1" x14ac:dyDescent="0.25">
      <c r="A236" s="457"/>
      <c r="B236" s="590" t="s">
        <v>38</v>
      </c>
      <c r="C236" s="625"/>
      <c r="D236" s="596"/>
      <c r="E236" s="468"/>
      <c r="F236" s="650"/>
      <c r="G236" s="463"/>
      <c r="H236" s="650"/>
      <c r="I236" s="463"/>
      <c r="J236" s="704"/>
      <c r="K236" s="139"/>
    </row>
    <row r="237" spans="1:11" ht="27" customHeight="1" x14ac:dyDescent="0.25">
      <c r="A237" s="482" t="s">
        <v>151</v>
      </c>
      <c r="B237" s="502"/>
      <c r="C237" s="504">
        <v>150</v>
      </c>
      <c r="D237" s="600"/>
      <c r="E237" s="600"/>
      <c r="F237" s="486">
        <v>4.3499999999999996</v>
      </c>
      <c r="G237" s="487">
        <v>3.75</v>
      </c>
      <c r="H237" s="488">
        <v>6.3</v>
      </c>
      <c r="I237" s="486">
        <v>76</v>
      </c>
      <c r="J237" s="562">
        <v>0.45</v>
      </c>
      <c r="K237" s="139" t="s">
        <v>137</v>
      </c>
    </row>
    <row r="238" spans="1:11" ht="26.25" customHeight="1" thickBot="1" x14ac:dyDescent="0.3">
      <c r="A238" s="561" t="s">
        <v>414</v>
      </c>
      <c r="B238" s="561" t="s">
        <v>157</v>
      </c>
      <c r="C238" s="504"/>
      <c r="D238" s="600">
        <v>155</v>
      </c>
      <c r="E238" s="600">
        <v>150</v>
      </c>
      <c r="F238" s="486"/>
      <c r="G238" s="562"/>
      <c r="H238" s="488"/>
      <c r="I238" s="486"/>
      <c r="J238" s="562"/>
      <c r="K238" s="139"/>
    </row>
    <row r="239" spans="1:11" ht="15.75" customHeight="1" thickBot="1" x14ac:dyDescent="0.3">
      <c r="A239" s="644" t="s">
        <v>37</v>
      </c>
      <c r="B239" s="645"/>
      <c r="C239" s="646">
        <v>150</v>
      </c>
      <c r="D239" s="665"/>
      <c r="E239" s="583"/>
      <c r="F239" s="709">
        <f>F237</f>
        <v>4.3499999999999996</v>
      </c>
      <c r="G239" s="648">
        <f>G237</f>
        <v>3.75</v>
      </c>
      <c r="H239" s="709">
        <f>H237</f>
        <v>6.3</v>
      </c>
      <c r="I239" s="648">
        <f>I237</f>
        <v>76</v>
      </c>
      <c r="J239" s="709">
        <f>J237</f>
        <v>0.45</v>
      </c>
      <c r="K239" s="583"/>
    </row>
    <row r="240" spans="1:11" ht="15.75" customHeight="1" x14ac:dyDescent="0.25">
      <c r="A240" s="623"/>
      <c r="B240" s="638" t="s">
        <v>39</v>
      </c>
      <c r="C240" s="625"/>
      <c r="D240" s="702"/>
      <c r="E240" s="710"/>
      <c r="F240" s="650"/>
      <c r="G240" s="627"/>
      <c r="H240" s="650"/>
      <c r="I240" s="627"/>
      <c r="J240" s="704"/>
      <c r="K240" s="652"/>
    </row>
    <row r="241" spans="1:11" ht="36.75" customHeight="1" x14ac:dyDescent="0.25">
      <c r="A241" s="686" t="s">
        <v>491</v>
      </c>
      <c r="B241" s="597"/>
      <c r="C241" s="687">
        <v>30</v>
      </c>
      <c r="D241" s="688"/>
      <c r="E241" s="689"/>
      <c r="F241" s="555">
        <v>0.51</v>
      </c>
      <c r="G241" s="688">
        <v>1.5</v>
      </c>
      <c r="H241" s="555">
        <v>2.54</v>
      </c>
      <c r="I241" s="688">
        <v>25.71</v>
      </c>
      <c r="J241" s="555">
        <v>1.04</v>
      </c>
      <c r="K241" s="139" t="s">
        <v>500</v>
      </c>
    </row>
    <row r="242" spans="1:11" ht="15" customHeight="1" x14ac:dyDescent="0.25">
      <c r="A242" s="597"/>
      <c r="B242" s="597" t="s">
        <v>496</v>
      </c>
      <c r="C242" s="687"/>
      <c r="D242" s="688">
        <v>34.32</v>
      </c>
      <c r="E242" s="689">
        <v>24</v>
      </c>
      <c r="F242" s="555"/>
      <c r="G242" s="688"/>
      <c r="H242" s="555"/>
      <c r="I242" s="688"/>
      <c r="J242" s="555"/>
      <c r="K242" s="555"/>
    </row>
    <row r="243" spans="1:11" ht="15" customHeight="1" x14ac:dyDescent="0.25">
      <c r="A243" s="597"/>
      <c r="B243" s="597" t="s">
        <v>104</v>
      </c>
      <c r="C243" s="687"/>
      <c r="D243" s="688">
        <v>3.6</v>
      </c>
      <c r="E243" s="689">
        <v>3</v>
      </c>
      <c r="F243" s="555"/>
      <c r="G243" s="688"/>
      <c r="H243" s="555"/>
      <c r="I243" s="688"/>
      <c r="J243" s="555"/>
      <c r="K243" s="555"/>
    </row>
    <row r="244" spans="1:11" ht="15" customHeight="1" x14ac:dyDescent="0.25">
      <c r="A244" s="597"/>
      <c r="B244" s="597" t="s">
        <v>497</v>
      </c>
      <c r="C244" s="687"/>
      <c r="D244" s="688">
        <v>1.5</v>
      </c>
      <c r="E244" s="689">
        <v>1.5</v>
      </c>
      <c r="F244" s="555"/>
      <c r="G244" s="688"/>
      <c r="H244" s="555"/>
      <c r="I244" s="688"/>
      <c r="J244" s="555"/>
      <c r="K244" s="555"/>
    </row>
    <row r="245" spans="1:11" ht="15" customHeight="1" x14ac:dyDescent="0.25">
      <c r="A245" s="597"/>
      <c r="B245" s="597" t="s">
        <v>128</v>
      </c>
      <c r="C245" s="687"/>
      <c r="D245" s="688">
        <v>1.5</v>
      </c>
      <c r="E245" s="689">
        <v>1.5</v>
      </c>
      <c r="F245" s="555"/>
      <c r="G245" s="688"/>
      <c r="H245" s="555"/>
      <c r="I245" s="688"/>
      <c r="J245" s="555"/>
      <c r="K245" s="555"/>
    </row>
    <row r="246" spans="1:11" ht="41.25" customHeight="1" x14ac:dyDescent="0.25">
      <c r="A246" s="457" t="s">
        <v>430</v>
      </c>
      <c r="B246" s="597"/>
      <c r="C246" s="687">
        <v>150</v>
      </c>
      <c r="D246" s="711"/>
      <c r="E246" s="712"/>
      <c r="F246" s="586">
        <v>1.1835</v>
      </c>
      <c r="G246" s="463">
        <v>1.6275000000000002</v>
      </c>
      <c r="H246" s="586">
        <v>7.267500000000001</v>
      </c>
      <c r="I246" s="463">
        <v>51.45000000000001</v>
      </c>
      <c r="J246" s="586">
        <v>4.95</v>
      </c>
      <c r="K246" s="713" t="s">
        <v>138</v>
      </c>
    </row>
    <row r="247" spans="1:11" ht="23.25" customHeight="1" x14ac:dyDescent="0.25">
      <c r="A247" s="457"/>
      <c r="B247" s="597" t="s">
        <v>189</v>
      </c>
      <c r="C247" s="712"/>
      <c r="D247" s="688">
        <v>9</v>
      </c>
      <c r="E247" s="555">
        <v>9</v>
      </c>
      <c r="F247" s="688"/>
      <c r="G247" s="555"/>
      <c r="H247" s="688"/>
      <c r="I247" s="555"/>
      <c r="J247" s="688"/>
      <c r="K247" s="713"/>
    </row>
    <row r="248" spans="1:11" ht="15" customHeight="1" x14ac:dyDescent="0.25">
      <c r="A248" s="457"/>
      <c r="B248" s="597" t="s">
        <v>131</v>
      </c>
      <c r="C248" s="712"/>
      <c r="D248" s="688">
        <v>60</v>
      </c>
      <c r="E248" s="555">
        <v>45</v>
      </c>
      <c r="F248" s="688"/>
      <c r="G248" s="555"/>
      <c r="H248" s="688"/>
      <c r="I248" s="555"/>
      <c r="J248" s="688"/>
      <c r="K248" s="713"/>
    </row>
    <row r="249" spans="1:11" ht="15" customHeight="1" x14ac:dyDescent="0.25">
      <c r="A249" s="457"/>
      <c r="B249" s="597" t="s">
        <v>45</v>
      </c>
      <c r="C249" s="712"/>
      <c r="D249" s="688">
        <v>7.5</v>
      </c>
      <c r="E249" s="555">
        <v>6</v>
      </c>
      <c r="F249" s="688"/>
      <c r="G249" s="555"/>
      <c r="H249" s="688"/>
      <c r="I249" s="555"/>
      <c r="J249" s="688"/>
      <c r="K249" s="713"/>
    </row>
    <row r="250" spans="1:11" ht="15" customHeight="1" x14ac:dyDescent="0.25">
      <c r="A250" s="457"/>
      <c r="B250" s="597" t="s">
        <v>40</v>
      </c>
      <c r="C250" s="712"/>
      <c r="D250" s="688">
        <v>7.14</v>
      </c>
      <c r="E250" s="555">
        <v>6</v>
      </c>
      <c r="F250" s="688"/>
      <c r="G250" s="555"/>
      <c r="H250" s="688"/>
      <c r="I250" s="555"/>
      <c r="J250" s="688"/>
      <c r="K250" s="713"/>
    </row>
    <row r="251" spans="1:11" ht="15" customHeight="1" x14ac:dyDescent="0.25">
      <c r="A251" s="457"/>
      <c r="B251" s="597" t="s">
        <v>46</v>
      </c>
      <c r="C251" s="712"/>
      <c r="D251" s="688">
        <v>1.5</v>
      </c>
      <c r="E251" s="555">
        <v>1.5</v>
      </c>
      <c r="F251" s="688"/>
      <c r="G251" s="555"/>
      <c r="H251" s="688"/>
      <c r="I251" s="555"/>
      <c r="J251" s="688"/>
      <c r="K251" s="713"/>
    </row>
    <row r="252" spans="1:11" ht="15" customHeight="1" x14ac:dyDescent="0.25">
      <c r="A252" s="457"/>
      <c r="B252" s="597" t="s">
        <v>186</v>
      </c>
      <c r="C252" s="712"/>
      <c r="D252" s="688" t="s">
        <v>341</v>
      </c>
      <c r="E252" s="555" t="s">
        <v>341</v>
      </c>
      <c r="F252" s="688"/>
      <c r="G252" s="555"/>
      <c r="H252" s="688"/>
      <c r="I252" s="555"/>
      <c r="J252" s="688"/>
      <c r="K252" s="713"/>
    </row>
    <row r="253" spans="1:11" ht="15" customHeight="1" x14ac:dyDescent="0.25">
      <c r="A253" s="457"/>
      <c r="B253" s="597" t="s">
        <v>145</v>
      </c>
      <c r="C253" s="712"/>
      <c r="D253" s="688">
        <v>105</v>
      </c>
      <c r="E253" s="555">
        <v>105</v>
      </c>
      <c r="F253" s="688"/>
      <c r="G253" s="555"/>
      <c r="H253" s="688"/>
      <c r="I253" s="555"/>
      <c r="J253" s="688"/>
      <c r="K253" s="713"/>
    </row>
    <row r="254" spans="1:11" ht="27.75" customHeight="1" x14ac:dyDescent="0.25">
      <c r="A254" s="457" t="s">
        <v>428</v>
      </c>
      <c r="C254" s="468" t="s">
        <v>292</v>
      </c>
      <c r="D254" s="586"/>
      <c r="E254" s="463"/>
      <c r="F254" s="586">
        <v>10.16</v>
      </c>
      <c r="G254" s="463">
        <v>6.05</v>
      </c>
      <c r="H254" s="586">
        <v>2.04</v>
      </c>
      <c r="I254" s="463">
        <v>102.23</v>
      </c>
      <c r="J254" s="586">
        <v>0.55000000000000004</v>
      </c>
      <c r="K254" s="695" t="s">
        <v>432</v>
      </c>
    </row>
    <row r="255" spans="1:11" ht="15" customHeight="1" x14ac:dyDescent="0.25">
      <c r="A255" s="457"/>
      <c r="B255" s="561" t="s">
        <v>431</v>
      </c>
      <c r="C255" s="468"/>
      <c r="D255" s="586">
        <v>42</v>
      </c>
      <c r="E255" s="463">
        <v>42</v>
      </c>
      <c r="F255" s="586"/>
      <c r="G255" s="463"/>
      <c r="H255" s="586"/>
      <c r="I255" s="463"/>
      <c r="J255" s="586"/>
      <c r="K255" s="139"/>
    </row>
    <row r="256" spans="1:11" ht="15" customHeight="1" x14ac:dyDescent="0.25">
      <c r="A256" s="457"/>
      <c r="B256" s="561" t="s">
        <v>214</v>
      </c>
      <c r="C256" s="468"/>
      <c r="D256" s="586">
        <v>0.3</v>
      </c>
      <c r="E256" s="463">
        <v>0.3</v>
      </c>
      <c r="F256" s="586"/>
      <c r="G256" s="463"/>
      <c r="H256" s="586"/>
      <c r="I256" s="463"/>
      <c r="J256" s="586"/>
      <c r="K256" s="139"/>
    </row>
    <row r="257" spans="1:11" ht="15" customHeight="1" x14ac:dyDescent="0.2">
      <c r="A257" s="457"/>
      <c r="B257" s="415" t="s">
        <v>437</v>
      </c>
      <c r="C257" s="468"/>
      <c r="D257" s="586"/>
      <c r="E257" s="463">
        <v>30</v>
      </c>
      <c r="F257" s="586"/>
      <c r="G257" s="463"/>
      <c r="H257" s="586"/>
      <c r="I257" s="463"/>
      <c r="J257" s="586"/>
      <c r="K257" s="139"/>
    </row>
    <row r="258" spans="1:11" ht="15" customHeight="1" x14ac:dyDescent="0.25">
      <c r="A258" s="457"/>
      <c r="B258" s="561" t="s">
        <v>45</v>
      </c>
      <c r="C258" s="468"/>
      <c r="D258" s="586">
        <v>13.13</v>
      </c>
      <c r="E258" s="463">
        <v>10.5</v>
      </c>
      <c r="F258" s="586"/>
      <c r="G258" s="463"/>
      <c r="H258" s="586"/>
      <c r="I258" s="463"/>
      <c r="J258" s="586"/>
      <c r="K258" s="139"/>
    </row>
    <row r="259" spans="1:11" ht="23.25" customHeight="1" x14ac:dyDescent="0.25">
      <c r="A259" s="457"/>
      <c r="B259" s="561" t="s">
        <v>104</v>
      </c>
      <c r="C259" s="468"/>
      <c r="D259" s="586">
        <v>6.36</v>
      </c>
      <c r="E259" s="463">
        <v>5.3</v>
      </c>
      <c r="F259" s="586"/>
      <c r="G259" s="463"/>
      <c r="H259" s="586"/>
      <c r="I259" s="463"/>
      <c r="J259" s="586"/>
      <c r="K259" s="139"/>
    </row>
    <row r="260" spans="1:11" ht="15" customHeight="1" x14ac:dyDescent="0.25">
      <c r="A260" s="457"/>
      <c r="B260" s="561" t="s">
        <v>171</v>
      </c>
      <c r="C260" s="468"/>
      <c r="D260" s="586">
        <v>22.5</v>
      </c>
      <c r="E260" s="463">
        <v>22.5</v>
      </c>
      <c r="F260" s="586"/>
      <c r="G260" s="463"/>
      <c r="H260" s="586"/>
      <c r="I260" s="463"/>
      <c r="J260" s="586"/>
      <c r="K260" s="139"/>
    </row>
    <row r="261" spans="1:11" ht="15" customHeight="1" x14ac:dyDescent="0.25">
      <c r="A261" s="457"/>
      <c r="B261" s="561" t="s">
        <v>141</v>
      </c>
      <c r="C261" s="468"/>
      <c r="D261" s="586">
        <v>0.9</v>
      </c>
      <c r="E261" s="463">
        <v>0.9</v>
      </c>
      <c r="F261" s="586"/>
      <c r="G261" s="463"/>
      <c r="H261" s="586"/>
      <c r="I261" s="463"/>
      <c r="J261" s="586"/>
      <c r="K261" s="139"/>
    </row>
    <row r="262" spans="1:11" ht="15" customHeight="1" x14ac:dyDescent="0.25">
      <c r="A262" s="457"/>
      <c r="B262" s="561" t="s">
        <v>299</v>
      </c>
      <c r="C262" s="468"/>
      <c r="D262" s="586">
        <v>1.5</v>
      </c>
      <c r="E262" s="463">
        <v>1.5</v>
      </c>
      <c r="F262" s="586"/>
      <c r="G262" s="463"/>
      <c r="H262" s="586"/>
      <c r="I262" s="463"/>
      <c r="J262" s="586"/>
      <c r="K262" s="139"/>
    </row>
    <row r="263" spans="1:11" ht="15" customHeight="1" x14ac:dyDescent="0.25">
      <c r="A263" s="457"/>
      <c r="B263" s="561" t="s">
        <v>128</v>
      </c>
      <c r="C263" s="468"/>
      <c r="D263" s="586">
        <v>2</v>
      </c>
      <c r="E263" s="463">
        <v>2</v>
      </c>
      <c r="F263" s="586"/>
      <c r="G263" s="463"/>
      <c r="H263" s="586"/>
      <c r="I263" s="463"/>
      <c r="J263" s="586"/>
      <c r="K263" s="139"/>
    </row>
    <row r="264" spans="1:11" ht="15" customHeight="1" x14ac:dyDescent="0.25">
      <c r="A264" s="457"/>
      <c r="B264" s="561" t="s">
        <v>214</v>
      </c>
      <c r="C264" s="468"/>
      <c r="D264" s="586">
        <v>0.15</v>
      </c>
      <c r="E264" s="463">
        <v>0.15</v>
      </c>
      <c r="F264" s="586"/>
      <c r="G264" s="463"/>
      <c r="H264" s="586"/>
      <c r="I264" s="463"/>
      <c r="J264" s="586"/>
      <c r="K264" s="139"/>
    </row>
    <row r="265" spans="1:11" ht="25.5" x14ac:dyDescent="0.25">
      <c r="A265" s="457" t="s">
        <v>165</v>
      </c>
      <c r="C265" s="468" t="s">
        <v>200</v>
      </c>
      <c r="D265" s="586"/>
      <c r="E265" s="463"/>
      <c r="F265" s="586">
        <v>4.1742520958083826</v>
      </c>
      <c r="G265" s="486">
        <v>2.6612586826347306</v>
      </c>
      <c r="H265" s="586">
        <v>23.446922155688625</v>
      </c>
      <c r="I265" s="463">
        <v>134.38047904191617</v>
      </c>
      <c r="J265" s="586"/>
      <c r="K265" s="139" t="s">
        <v>166</v>
      </c>
    </row>
    <row r="266" spans="1:11" x14ac:dyDescent="0.25">
      <c r="A266" s="457"/>
      <c r="B266" s="561" t="s">
        <v>133</v>
      </c>
      <c r="C266" s="468"/>
      <c r="D266" s="586">
        <v>38.5</v>
      </c>
      <c r="E266" s="463">
        <v>38.5</v>
      </c>
      <c r="F266" s="586"/>
      <c r="G266" s="486"/>
      <c r="H266" s="586"/>
      <c r="I266" s="463"/>
      <c r="J266" s="586"/>
      <c r="K266" s="139"/>
    </row>
    <row r="267" spans="1:11" x14ac:dyDescent="0.25">
      <c r="A267" s="457"/>
      <c r="B267" s="561" t="s">
        <v>64</v>
      </c>
      <c r="C267" s="468"/>
      <c r="D267" s="586">
        <v>231</v>
      </c>
      <c r="E267" s="463">
        <v>231</v>
      </c>
      <c r="F267" s="586"/>
      <c r="G267" s="486"/>
      <c r="H267" s="586"/>
      <c r="I267" s="463"/>
      <c r="J267" s="586"/>
      <c r="K267" s="139"/>
    </row>
    <row r="268" spans="1:11" x14ac:dyDescent="0.25">
      <c r="A268" s="457"/>
      <c r="B268" s="597" t="s">
        <v>186</v>
      </c>
      <c r="C268" s="468"/>
      <c r="D268" s="586">
        <v>0.45</v>
      </c>
      <c r="E268" s="463">
        <v>0.45</v>
      </c>
      <c r="F268" s="586"/>
      <c r="G268" s="486"/>
      <c r="H268" s="586"/>
      <c r="I268" s="463"/>
      <c r="J268" s="586"/>
      <c r="K268" s="139"/>
    </row>
    <row r="269" spans="1:11" x14ac:dyDescent="0.25">
      <c r="A269" s="457"/>
      <c r="B269" s="561" t="s">
        <v>31</v>
      </c>
      <c r="C269" s="468"/>
      <c r="D269" s="586">
        <v>3</v>
      </c>
      <c r="E269" s="463">
        <v>3</v>
      </c>
      <c r="F269" s="586"/>
      <c r="G269" s="486"/>
      <c r="H269" s="586"/>
      <c r="I269" s="463"/>
      <c r="J269" s="586"/>
      <c r="K269" s="139"/>
    </row>
    <row r="270" spans="1:11" x14ac:dyDescent="0.2">
      <c r="A270" s="414" t="s">
        <v>258</v>
      </c>
      <c r="B270" s="415"/>
      <c r="C270" s="416">
        <v>150</v>
      </c>
      <c r="D270" s="714"/>
      <c r="E270" s="416"/>
      <c r="F270" s="586">
        <v>0.45</v>
      </c>
      <c r="G270" s="463">
        <v>0.08</v>
      </c>
      <c r="H270" s="586">
        <v>13.5</v>
      </c>
      <c r="I270" s="463">
        <v>62.7</v>
      </c>
      <c r="J270" s="586">
        <v>0.83</v>
      </c>
      <c r="K270" s="656" t="s">
        <v>319</v>
      </c>
    </row>
    <row r="271" spans="1:11" x14ac:dyDescent="0.2">
      <c r="A271" s="414"/>
      <c r="B271" s="415" t="s">
        <v>259</v>
      </c>
      <c r="C271" s="416"/>
      <c r="D271" s="714">
        <v>17.5</v>
      </c>
      <c r="E271" s="416">
        <v>17.5</v>
      </c>
      <c r="F271" s="417"/>
      <c r="G271" s="418"/>
      <c r="H271" s="417"/>
      <c r="I271" s="418"/>
      <c r="J271" s="417"/>
      <c r="K271" s="418"/>
    </row>
    <row r="272" spans="1:11" x14ac:dyDescent="0.2">
      <c r="A272" s="414"/>
      <c r="B272" s="415" t="s">
        <v>29</v>
      </c>
      <c r="C272" s="416"/>
      <c r="D272" s="714">
        <v>5</v>
      </c>
      <c r="E272" s="416">
        <v>5</v>
      </c>
      <c r="F272" s="417"/>
      <c r="G272" s="418"/>
      <c r="H272" s="417"/>
      <c r="I272" s="418"/>
      <c r="J272" s="417"/>
      <c r="K272" s="418"/>
    </row>
    <row r="273" spans="1:11" x14ac:dyDescent="0.2">
      <c r="A273" s="414"/>
      <c r="B273" s="415" t="s">
        <v>64</v>
      </c>
      <c r="C273" s="416"/>
      <c r="D273" s="714">
        <v>150</v>
      </c>
      <c r="E273" s="416">
        <v>150</v>
      </c>
      <c r="F273" s="417"/>
      <c r="G273" s="418"/>
      <c r="H273" s="417"/>
      <c r="I273" s="418"/>
      <c r="J273" s="417"/>
      <c r="K273" s="418"/>
    </row>
    <row r="274" spans="1:11" ht="28.5" customHeight="1" x14ac:dyDescent="0.25">
      <c r="A274" s="502" t="s">
        <v>175</v>
      </c>
      <c r="B274" s="502"/>
      <c r="C274" s="504">
        <v>20</v>
      </c>
      <c r="D274" s="504">
        <v>20</v>
      </c>
      <c r="E274" s="504">
        <v>20</v>
      </c>
      <c r="F274" s="586">
        <v>1.52</v>
      </c>
      <c r="G274" s="463">
        <v>0.16</v>
      </c>
      <c r="H274" s="586">
        <v>9.84</v>
      </c>
      <c r="I274" s="463">
        <v>47</v>
      </c>
      <c r="J274" s="586">
        <v>0</v>
      </c>
      <c r="K274" s="139" t="s">
        <v>453</v>
      </c>
    </row>
    <row r="275" spans="1:11" ht="36.75" customHeight="1" thickBot="1" x14ac:dyDescent="0.3">
      <c r="A275" s="457" t="s">
        <v>208</v>
      </c>
      <c r="C275" s="468">
        <v>35</v>
      </c>
      <c r="D275" s="596">
        <v>35</v>
      </c>
      <c r="E275" s="629">
        <v>35</v>
      </c>
      <c r="F275" s="586">
        <v>2.3076923076923075</v>
      </c>
      <c r="G275" s="472">
        <v>0.41958041958041958</v>
      </c>
      <c r="H275" s="586">
        <v>13.846153846153847</v>
      </c>
      <c r="I275" s="472">
        <v>69.230769230769241</v>
      </c>
      <c r="J275" s="596"/>
      <c r="K275" s="664" t="s">
        <v>458</v>
      </c>
    </row>
    <row r="276" spans="1:11" ht="15.75" customHeight="1" thickBot="1" x14ac:dyDescent="0.3">
      <c r="A276" s="644" t="s">
        <v>37</v>
      </c>
      <c r="B276" s="645"/>
      <c r="C276" s="646">
        <f>C275+C274+C270+113+60+C246+C241</f>
        <v>558</v>
      </c>
      <c r="D276" s="665"/>
      <c r="E276" s="634"/>
      <c r="F276" s="515">
        <f>F275+F274+F270+F265+F254+F246+F241</f>
        <v>20.30544440350069</v>
      </c>
      <c r="G276" s="515">
        <f t="shared" ref="G276:J276" si="4">G275+G274+G270+G265+G254+G246+G241</f>
        <v>12.49833910221515</v>
      </c>
      <c r="H276" s="515">
        <f t="shared" si="4"/>
        <v>72.480576001842479</v>
      </c>
      <c r="I276" s="515">
        <f t="shared" si="4"/>
        <v>492.7012482726854</v>
      </c>
      <c r="J276" s="515">
        <f t="shared" si="4"/>
        <v>7.37</v>
      </c>
      <c r="K276" s="583"/>
    </row>
    <row r="277" spans="1:11" ht="30" customHeight="1" x14ac:dyDescent="0.25">
      <c r="A277" s="457"/>
      <c r="B277" s="667" t="s">
        <v>256</v>
      </c>
      <c r="C277" s="625"/>
      <c r="D277" s="596"/>
      <c r="E277" s="625"/>
      <c r="F277" s="596"/>
      <c r="G277" s="625"/>
      <c r="H277" s="596"/>
      <c r="I277" s="625"/>
      <c r="J277" s="596"/>
      <c r="K277" s="639"/>
    </row>
    <row r="278" spans="1:11" ht="45" customHeight="1" x14ac:dyDescent="0.25">
      <c r="A278" s="457" t="s">
        <v>370</v>
      </c>
      <c r="B278" s="615"/>
      <c r="C278" s="523" t="s">
        <v>252</v>
      </c>
      <c r="D278" s="715"/>
      <c r="E278" s="716"/>
      <c r="F278" s="562">
        <v>5.4596</v>
      </c>
      <c r="G278" s="486">
        <v>4.6964000000000006</v>
      </c>
      <c r="H278" s="562">
        <v>8.8537999999999997</v>
      </c>
      <c r="I278" s="486">
        <v>99.98</v>
      </c>
      <c r="J278" s="562">
        <v>0.74</v>
      </c>
      <c r="K278" s="139" t="s">
        <v>371</v>
      </c>
    </row>
    <row r="279" spans="1:11" ht="15" customHeight="1" x14ac:dyDescent="0.25">
      <c r="A279" s="482"/>
      <c r="B279" s="502" t="s">
        <v>135</v>
      </c>
      <c r="C279" s="523"/>
      <c r="D279" s="562">
        <v>41.1</v>
      </c>
      <c r="E279" s="716">
        <v>30</v>
      </c>
      <c r="F279" s="562"/>
      <c r="G279" s="486"/>
      <c r="H279" s="562"/>
      <c r="I279" s="486"/>
      <c r="J279" s="612"/>
      <c r="K279" s="139"/>
    </row>
    <row r="280" spans="1:11" ht="15" customHeight="1" x14ac:dyDescent="0.25">
      <c r="A280" s="482"/>
      <c r="B280" s="502" t="s">
        <v>229</v>
      </c>
      <c r="C280" s="523"/>
      <c r="D280" s="562">
        <v>31.5</v>
      </c>
      <c r="E280" s="716">
        <v>30</v>
      </c>
      <c r="F280" s="562"/>
      <c r="G280" s="486"/>
      <c r="H280" s="562"/>
      <c r="I280" s="486"/>
      <c r="J280" s="612"/>
      <c r="K280" s="139"/>
    </row>
    <row r="281" spans="1:11" ht="15" customHeight="1" x14ac:dyDescent="0.25">
      <c r="A281" s="482"/>
      <c r="B281" s="502" t="s">
        <v>221</v>
      </c>
      <c r="C281" s="523"/>
      <c r="D281" s="562">
        <v>4</v>
      </c>
      <c r="E281" s="486">
        <v>4</v>
      </c>
      <c r="F281" s="562"/>
      <c r="G281" s="486"/>
      <c r="H281" s="562"/>
      <c r="I281" s="486"/>
      <c r="J281" s="612"/>
      <c r="K281" s="139"/>
    </row>
    <row r="282" spans="1:11" ht="15" customHeight="1" x14ac:dyDescent="0.25">
      <c r="A282" s="482"/>
      <c r="B282" s="502" t="s">
        <v>134</v>
      </c>
      <c r="C282" s="523"/>
      <c r="D282" s="562">
        <v>6.5</v>
      </c>
      <c r="E282" s="486">
        <v>6.5</v>
      </c>
      <c r="F282" s="562"/>
      <c r="G282" s="486"/>
      <c r="H282" s="562"/>
      <c r="I282" s="486"/>
      <c r="J282" s="612"/>
      <c r="K282" s="139"/>
    </row>
    <row r="283" spans="1:11" ht="15" customHeight="1" x14ac:dyDescent="0.25">
      <c r="A283" s="482"/>
      <c r="B283" s="502" t="s">
        <v>40</v>
      </c>
      <c r="C283" s="523"/>
      <c r="D283" s="562">
        <v>9</v>
      </c>
      <c r="E283" s="486">
        <v>7.5</v>
      </c>
      <c r="F283" s="562"/>
      <c r="G283" s="486"/>
      <c r="H283" s="562"/>
      <c r="I283" s="486"/>
      <c r="J283" s="612"/>
      <c r="K283" s="139"/>
    </row>
    <row r="284" spans="1:11" ht="15" customHeight="1" x14ac:dyDescent="0.25">
      <c r="A284" s="482"/>
      <c r="B284" s="502" t="s">
        <v>128</v>
      </c>
      <c r="C284" s="523"/>
      <c r="D284" s="562">
        <v>0.6</v>
      </c>
      <c r="E284" s="486">
        <v>0.6</v>
      </c>
      <c r="F284" s="562"/>
      <c r="G284" s="486"/>
      <c r="H284" s="562"/>
      <c r="I284" s="486"/>
      <c r="J284" s="612"/>
      <c r="K284" s="139"/>
    </row>
    <row r="285" spans="1:11" ht="15" customHeight="1" x14ac:dyDescent="0.25">
      <c r="A285" s="482"/>
      <c r="B285" s="502" t="s">
        <v>149</v>
      </c>
      <c r="C285" s="523"/>
      <c r="D285" s="562"/>
      <c r="E285" s="486">
        <v>3.75</v>
      </c>
      <c r="F285" s="562"/>
      <c r="G285" s="486"/>
      <c r="H285" s="562"/>
      <c r="I285" s="486"/>
      <c r="J285" s="612"/>
      <c r="K285" s="139"/>
    </row>
    <row r="286" spans="1:11" ht="15" customHeight="1" x14ac:dyDescent="0.25">
      <c r="A286" s="482"/>
      <c r="B286" s="502" t="s">
        <v>356</v>
      </c>
      <c r="C286" s="523"/>
      <c r="D286" s="562">
        <v>0.72</v>
      </c>
      <c r="E286" s="486">
        <v>0.6</v>
      </c>
      <c r="F286" s="562"/>
      <c r="G286" s="486"/>
      <c r="H286" s="562"/>
      <c r="I286" s="486"/>
      <c r="J286" s="612"/>
      <c r="K286" s="139"/>
    </row>
    <row r="287" spans="1:11" ht="15" customHeight="1" x14ac:dyDescent="0.25">
      <c r="A287" s="482"/>
      <c r="B287" s="502" t="s">
        <v>186</v>
      </c>
      <c r="C287" s="523"/>
      <c r="D287" s="562">
        <v>0.35</v>
      </c>
      <c r="E287" s="486">
        <v>0.35</v>
      </c>
      <c r="F287" s="562"/>
      <c r="G287" s="486"/>
      <c r="H287" s="562"/>
      <c r="I287" s="486"/>
      <c r="J287" s="612"/>
      <c r="K287" s="139"/>
    </row>
    <row r="288" spans="1:11" ht="15" customHeight="1" x14ac:dyDescent="0.25">
      <c r="A288" s="482"/>
      <c r="B288" s="502" t="s">
        <v>86</v>
      </c>
      <c r="C288" s="523"/>
      <c r="D288" s="562">
        <v>4</v>
      </c>
      <c r="E288" s="486">
        <v>4</v>
      </c>
      <c r="F288" s="612"/>
      <c r="G288" s="486"/>
      <c r="H288" s="562"/>
      <c r="I288" s="486"/>
      <c r="J288" s="562"/>
      <c r="K288" s="139"/>
    </row>
    <row r="289" spans="1:11" ht="15" customHeight="1" x14ac:dyDescent="0.25">
      <c r="A289" s="482"/>
      <c r="B289" s="502" t="s">
        <v>43</v>
      </c>
      <c r="C289" s="523"/>
      <c r="D289" s="715"/>
      <c r="E289" s="716">
        <v>47.2</v>
      </c>
      <c r="F289" s="612"/>
      <c r="G289" s="486"/>
      <c r="H289" s="562"/>
      <c r="I289" s="486"/>
      <c r="J289" s="562"/>
      <c r="K289" s="139"/>
    </row>
    <row r="290" spans="1:11" ht="15" customHeight="1" x14ac:dyDescent="0.25">
      <c r="A290" s="482"/>
      <c r="B290" s="597" t="s">
        <v>46</v>
      </c>
      <c r="C290" s="523"/>
      <c r="D290" s="562">
        <v>1</v>
      </c>
      <c r="E290" s="486">
        <v>1</v>
      </c>
      <c r="F290" s="612"/>
      <c r="G290" s="486"/>
      <c r="H290" s="562"/>
      <c r="I290" s="486"/>
      <c r="J290" s="562"/>
      <c r="K290" s="139"/>
    </row>
    <row r="291" spans="1:11" ht="15" customHeight="1" x14ac:dyDescent="0.25">
      <c r="A291" s="482"/>
      <c r="B291" s="502" t="s">
        <v>372</v>
      </c>
      <c r="C291" s="523"/>
      <c r="D291" s="715"/>
      <c r="E291" s="717">
        <v>40</v>
      </c>
      <c r="F291" s="612"/>
      <c r="G291" s="486"/>
      <c r="H291" s="562"/>
      <c r="I291" s="486"/>
      <c r="J291" s="562"/>
      <c r="K291" s="139"/>
    </row>
    <row r="292" spans="1:11" ht="15" customHeight="1" x14ac:dyDescent="0.25">
      <c r="A292" s="502" t="s">
        <v>373</v>
      </c>
      <c r="C292" s="523"/>
      <c r="D292" s="715"/>
      <c r="E292" s="717">
        <v>20</v>
      </c>
      <c r="F292" s="612"/>
      <c r="G292" s="486"/>
      <c r="H292" s="562"/>
      <c r="I292" s="486"/>
      <c r="J292" s="562"/>
      <c r="K292" s="139"/>
    </row>
    <row r="293" spans="1:11" ht="15" customHeight="1" x14ac:dyDescent="0.25">
      <c r="A293" s="502"/>
      <c r="B293" s="561" t="s">
        <v>104</v>
      </c>
      <c r="C293" s="523"/>
      <c r="D293" s="715">
        <v>2.4</v>
      </c>
      <c r="E293" s="486">
        <v>2</v>
      </c>
      <c r="F293" s="612"/>
      <c r="G293" s="486"/>
      <c r="H293" s="562"/>
      <c r="I293" s="486"/>
      <c r="J293" s="562"/>
      <c r="K293" s="139"/>
    </row>
    <row r="294" spans="1:11" ht="15" customHeight="1" x14ac:dyDescent="0.25">
      <c r="A294" s="502"/>
      <c r="B294" s="561" t="s">
        <v>80</v>
      </c>
      <c r="C294" s="523"/>
      <c r="D294" s="715">
        <v>5</v>
      </c>
      <c r="E294" s="486">
        <v>4</v>
      </c>
      <c r="F294" s="612"/>
      <c r="G294" s="486"/>
      <c r="H294" s="562"/>
      <c r="I294" s="486"/>
      <c r="J294" s="562"/>
      <c r="K294" s="139"/>
    </row>
    <row r="295" spans="1:11" ht="15" customHeight="1" x14ac:dyDescent="0.25">
      <c r="A295" s="502"/>
      <c r="B295" s="561" t="s">
        <v>128</v>
      </c>
      <c r="C295" s="523"/>
      <c r="D295" s="715">
        <v>0.6</v>
      </c>
      <c r="E295" s="486">
        <v>0.6</v>
      </c>
      <c r="F295" s="612"/>
      <c r="G295" s="486"/>
      <c r="H295" s="562"/>
      <c r="I295" s="486"/>
      <c r="J295" s="562"/>
      <c r="K295" s="139"/>
    </row>
    <row r="296" spans="1:11" ht="15" customHeight="1" x14ac:dyDescent="0.25">
      <c r="A296" s="482"/>
      <c r="B296" s="502" t="s">
        <v>374</v>
      </c>
      <c r="C296" s="523"/>
      <c r="D296" s="715">
        <v>20</v>
      </c>
      <c r="E296" s="716">
        <v>20</v>
      </c>
      <c r="F296" s="612"/>
      <c r="G296" s="486"/>
      <c r="H296" s="562"/>
      <c r="I296" s="486"/>
      <c r="J296" s="562"/>
      <c r="K296" s="139"/>
    </row>
    <row r="297" spans="1:11" ht="15" customHeight="1" x14ac:dyDescent="0.25">
      <c r="A297" s="482"/>
      <c r="B297" s="502" t="s">
        <v>31</v>
      </c>
      <c r="C297" s="523"/>
      <c r="D297" s="715">
        <v>0.9</v>
      </c>
      <c r="E297" s="716">
        <v>0.9</v>
      </c>
      <c r="F297" s="612"/>
      <c r="G297" s="486"/>
      <c r="H297" s="562"/>
      <c r="I297" s="486"/>
      <c r="J297" s="562"/>
      <c r="K297" s="139"/>
    </row>
    <row r="298" spans="1:11" ht="15" customHeight="1" x14ac:dyDescent="0.25">
      <c r="A298" s="482"/>
      <c r="B298" s="502" t="s">
        <v>91</v>
      </c>
      <c r="C298" s="523"/>
      <c r="D298" s="715">
        <v>0.9</v>
      </c>
      <c r="E298" s="716">
        <v>0.9</v>
      </c>
      <c r="F298" s="612"/>
      <c r="G298" s="486"/>
      <c r="H298" s="562"/>
      <c r="I298" s="486"/>
      <c r="J298" s="562"/>
      <c r="K298" s="139"/>
    </row>
    <row r="299" spans="1:11" ht="15" customHeight="1" x14ac:dyDescent="0.25">
      <c r="A299" s="482"/>
      <c r="B299" s="502" t="s">
        <v>80</v>
      </c>
      <c r="C299" s="523"/>
      <c r="D299" s="715">
        <v>1.5</v>
      </c>
      <c r="E299" s="716">
        <v>1.2</v>
      </c>
      <c r="F299" s="612"/>
      <c r="G299" s="486"/>
      <c r="H299" s="562"/>
      <c r="I299" s="486"/>
      <c r="J299" s="562"/>
      <c r="K299" s="139"/>
    </row>
    <row r="300" spans="1:11" ht="15" customHeight="1" x14ac:dyDescent="0.25">
      <c r="A300" s="482"/>
      <c r="B300" s="502" t="s">
        <v>104</v>
      </c>
      <c r="C300" s="523"/>
      <c r="D300" s="562">
        <v>0.72</v>
      </c>
      <c r="E300" s="716">
        <v>0.6</v>
      </c>
      <c r="F300" s="612"/>
      <c r="G300" s="486"/>
      <c r="H300" s="562"/>
      <c r="I300" s="486"/>
      <c r="J300" s="562"/>
      <c r="K300" s="139"/>
    </row>
    <row r="301" spans="1:11" ht="27.75" customHeight="1" x14ac:dyDescent="0.25">
      <c r="A301" s="482"/>
      <c r="B301" s="502" t="s">
        <v>141</v>
      </c>
      <c r="C301" s="523"/>
      <c r="D301" s="715">
        <v>1.2</v>
      </c>
      <c r="E301" s="716">
        <v>1.2</v>
      </c>
      <c r="F301" s="612"/>
      <c r="G301" s="486"/>
      <c r="H301" s="562"/>
      <c r="I301" s="486"/>
      <c r="J301" s="562"/>
      <c r="K301" s="139"/>
    </row>
    <row r="302" spans="1:11" ht="15" customHeight="1" x14ac:dyDescent="0.25">
      <c r="A302" s="482"/>
      <c r="B302" s="502" t="s">
        <v>31</v>
      </c>
      <c r="C302" s="523"/>
      <c r="D302" s="715">
        <v>0.3</v>
      </c>
      <c r="E302" s="716">
        <v>0.3</v>
      </c>
      <c r="F302" s="612"/>
      <c r="G302" s="486"/>
      <c r="H302" s="562"/>
      <c r="I302" s="486"/>
      <c r="J302" s="562"/>
      <c r="K302" s="139"/>
    </row>
    <row r="303" spans="1:11" ht="15" customHeight="1" x14ac:dyDescent="0.25">
      <c r="A303" s="482"/>
      <c r="B303" s="502" t="s">
        <v>183</v>
      </c>
      <c r="C303" s="523"/>
      <c r="D303" s="715">
        <v>0.2</v>
      </c>
      <c r="E303" s="716">
        <v>0.2</v>
      </c>
      <c r="F303" s="612"/>
      <c r="G303" s="486"/>
      <c r="H303" s="562"/>
      <c r="I303" s="486"/>
      <c r="J303" s="562"/>
      <c r="K303" s="139"/>
    </row>
    <row r="304" spans="1:11" ht="15" customHeight="1" x14ac:dyDescent="0.25">
      <c r="A304" s="482"/>
      <c r="B304" s="502" t="s">
        <v>209</v>
      </c>
      <c r="C304" s="523"/>
      <c r="D304" s="715">
        <v>0.2</v>
      </c>
      <c r="E304" s="716">
        <v>0.2</v>
      </c>
      <c r="F304" s="612"/>
      <c r="G304" s="486"/>
      <c r="H304" s="562"/>
      <c r="I304" s="486"/>
      <c r="J304" s="562"/>
      <c r="K304" s="139"/>
    </row>
    <row r="305" spans="1:11" ht="15" customHeight="1" x14ac:dyDescent="0.25">
      <c r="A305" s="482"/>
      <c r="B305" s="502" t="s">
        <v>375</v>
      </c>
      <c r="C305" s="523"/>
      <c r="D305" s="715"/>
      <c r="E305" s="716">
        <v>18</v>
      </c>
      <c r="F305" s="612"/>
      <c r="G305" s="486"/>
      <c r="H305" s="562"/>
      <c r="I305" s="486"/>
      <c r="J305" s="562"/>
      <c r="K305" s="139"/>
    </row>
    <row r="306" spans="1:11" ht="15" customHeight="1" x14ac:dyDescent="0.2">
      <c r="A306" s="502"/>
      <c r="B306" s="502" t="s">
        <v>405</v>
      </c>
      <c r="C306" s="718"/>
      <c r="D306" s="719"/>
      <c r="E306" s="486">
        <v>20</v>
      </c>
      <c r="F306" s="612"/>
      <c r="G306" s="486"/>
      <c r="H306" s="562"/>
      <c r="I306" s="486"/>
      <c r="J306" s="562"/>
      <c r="K306" s="139"/>
    </row>
    <row r="307" spans="1:11" ht="30" customHeight="1" x14ac:dyDescent="0.25">
      <c r="A307" s="502" t="s">
        <v>369</v>
      </c>
      <c r="B307" s="502"/>
      <c r="C307" s="504">
        <v>120</v>
      </c>
      <c r="D307" s="502"/>
      <c r="E307" s="506"/>
      <c r="F307" s="507">
        <v>3.26</v>
      </c>
      <c r="G307" s="504">
        <v>7.07</v>
      </c>
      <c r="H307" s="507">
        <v>25.31</v>
      </c>
      <c r="I307" s="504">
        <v>182.4</v>
      </c>
      <c r="J307" s="507">
        <v>17.399999999999999</v>
      </c>
      <c r="K307" s="139" t="s">
        <v>377</v>
      </c>
    </row>
    <row r="308" spans="1:11" ht="15" customHeight="1" x14ac:dyDescent="0.25">
      <c r="A308" s="502"/>
      <c r="B308" s="502" t="s">
        <v>376</v>
      </c>
      <c r="C308" s="506"/>
      <c r="D308" s="507">
        <v>231.6</v>
      </c>
      <c r="E308" s="504">
        <v>174</v>
      </c>
      <c r="F308" s="502"/>
      <c r="G308" s="506"/>
      <c r="H308" s="502"/>
      <c r="I308" s="506"/>
      <c r="J308" s="502"/>
      <c r="K308" s="506"/>
    </row>
    <row r="309" spans="1:11" ht="15" customHeight="1" x14ac:dyDescent="0.25">
      <c r="A309" s="502"/>
      <c r="B309" s="502" t="s">
        <v>128</v>
      </c>
      <c r="C309" s="506"/>
      <c r="D309" s="507">
        <v>5</v>
      </c>
      <c r="E309" s="504">
        <v>5</v>
      </c>
      <c r="F309" s="502"/>
      <c r="G309" s="506"/>
      <c r="H309" s="502"/>
      <c r="I309" s="506"/>
      <c r="J309" s="502"/>
      <c r="K309" s="506"/>
    </row>
    <row r="310" spans="1:11" ht="15" customHeight="1" x14ac:dyDescent="0.25">
      <c r="A310" s="502"/>
      <c r="B310" s="502" t="s">
        <v>209</v>
      </c>
      <c r="C310" s="506"/>
      <c r="D310" s="507">
        <v>0.3</v>
      </c>
      <c r="E310" s="504">
        <v>0.3</v>
      </c>
      <c r="F310" s="502"/>
      <c r="G310" s="506"/>
      <c r="H310" s="502"/>
      <c r="I310" s="506"/>
      <c r="J310" s="502"/>
      <c r="K310" s="506"/>
    </row>
    <row r="311" spans="1:11" ht="24" customHeight="1" x14ac:dyDescent="0.25">
      <c r="A311" s="457" t="s">
        <v>270</v>
      </c>
      <c r="C311" s="468" t="s">
        <v>164</v>
      </c>
      <c r="D311" s="596"/>
      <c r="E311" s="468"/>
      <c r="F311" s="586">
        <v>0.51</v>
      </c>
      <c r="G311" s="463">
        <v>0.21</v>
      </c>
      <c r="H311" s="586">
        <v>5.57</v>
      </c>
      <c r="I311" s="463">
        <v>26.15</v>
      </c>
      <c r="J311" s="586">
        <v>36.6</v>
      </c>
      <c r="K311" s="139" t="s">
        <v>279</v>
      </c>
    </row>
    <row r="312" spans="1:11" ht="15" customHeight="1" x14ac:dyDescent="0.25">
      <c r="A312" s="457"/>
      <c r="B312" s="561" t="s">
        <v>289</v>
      </c>
      <c r="C312" s="468"/>
      <c r="D312" s="596">
        <v>15.3</v>
      </c>
      <c r="E312" s="468">
        <v>15</v>
      </c>
      <c r="F312" s="596"/>
      <c r="G312" s="468"/>
      <c r="H312" s="596"/>
      <c r="I312" s="468"/>
      <c r="J312" s="596"/>
      <c r="K312" s="139"/>
    </row>
    <row r="313" spans="1:11" ht="15" customHeight="1" x14ac:dyDescent="0.25">
      <c r="A313" s="457"/>
      <c r="B313" s="561" t="s">
        <v>59</v>
      </c>
      <c r="C313" s="468"/>
      <c r="D313" s="596">
        <v>5</v>
      </c>
      <c r="E313" s="468">
        <v>5</v>
      </c>
      <c r="F313" s="596"/>
      <c r="G313" s="468"/>
      <c r="H313" s="596"/>
      <c r="I313" s="468"/>
      <c r="J313" s="596"/>
      <c r="K313" s="139"/>
    </row>
    <row r="314" spans="1:11" ht="15" customHeight="1" x14ac:dyDescent="0.25">
      <c r="A314" s="457"/>
      <c r="B314" s="561" t="s">
        <v>64</v>
      </c>
      <c r="C314" s="468"/>
      <c r="D314" s="596">
        <v>150</v>
      </c>
      <c r="E314" s="468">
        <v>150</v>
      </c>
      <c r="F314" s="596"/>
      <c r="G314" s="468"/>
      <c r="H314" s="596"/>
      <c r="I314" s="468"/>
      <c r="J314" s="596"/>
      <c r="K314" s="139"/>
    </row>
    <row r="315" spans="1:11" ht="29.25" customHeight="1" thickBot="1" x14ac:dyDescent="0.3">
      <c r="A315" s="457" t="s">
        <v>187</v>
      </c>
      <c r="B315" s="597" t="s">
        <v>54</v>
      </c>
      <c r="C315" s="468">
        <v>20</v>
      </c>
      <c r="D315" s="586">
        <v>20</v>
      </c>
      <c r="E315" s="463">
        <v>20</v>
      </c>
      <c r="F315" s="586">
        <v>1.5</v>
      </c>
      <c r="G315" s="463">
        <v>1.96</v>
      </c>
      <c r="H315" s="586">
        <v>14.88</v>
      </c>
      <c r="I315" s="463">
        <v>83.4</v>
      </c>
      <c r="J315" s="586"/>
      <c r="K315" s="664" t="s">
        <v>452</v>
      </c>
    </row>
    <row r="316" spans="1:11" ht="16.5" customHeight="1" x14ac:dyDescent="0.25">
      <c r="A316" s="482" t="s">
        <v>52</v>
      </c>
      <c r="B316" s="502"/>
      <c r="C316" s="504">
        <v>100</v>
      </c>
      <c r="D316" s="507">
        <v>100</v>
      </c>
      <c r="E316" s="504">
        <v>100</v>
      </c>
      <c r="F316" s="562">
        <v>0.4</v>
      </c>
      <c r="G316" s="486">
        <v>0.4</v>
      </c>
      <c r="H316" s="562">
        <v>9.8000000000000007</v>
      </c>
      <c r="I316" s="486">
        <v>47</v>
      </c>
      <c r="J316" s="562">
        <v>10</v>
      </c>
      <c r="K316" s="139" t="s">
        <v>139</v>
      </c>
    </row>
    <row r="317" spans="1:11" ht="12.75" customHeight="1" thickBot="1" x14ac:dyDescent="0.3">
      <c r="A317" s="482" t="s">
        <v>265</v>
      </c>
      <c r="B317" s="614"/>
      <c r="C317" s="486"/>
      <c r="D317" s="507"/>
      <c r="E317" s="504"/>
      <c r="F317" s="562"/>
      <c r="G317" s="486"/>
      <c r="H317" s="562"/>
      <c r="I317" s="486"/>
      <c r="J317" s="612"/>
      <c r="K317" s="664" t="s">
        <v>464</v>
      </c>
    </row>
    <row r="318" spans="1:11" ht="31.5" customHeight="1" thickBot="1" x14ac:dyDescent="0.3">
      <c r="A318" s="502" t="s">
        <v>175</v>
      </c>
      <c r="B318" s="502"/>
      <c r="C318" s="720">
        <v>20</v>
      </c>
      <c r="D318" s="507">
        <v>20</v>
      </c>
      <c r="E318" s="720">
        <v>20</v>
      </c>
      <c r="F318" s="586">
        <v>1.52</v>
      </c>
      <c r="G318" s="472">
        <v>0.16</v>
      </c>
      <c r="H318" s="586">
        <v>9.84</v>
      </c>
      <c r="I318" s="472">
        <v>47</v>
      </c>
      <c r="J318" s="586">
        <v>0</v>
      </c>
      <c r="K318" s="664" t="s">
        <v>453</v>
      </c>
    </row>
    <row r="319" spans="1:11" ht="15.75" customHeight="1" thickBot="1" x14ac:dyDescent="0.3">
      <c r="A319" s="697" t="s">
        <v>37</v>
      </c>
      <c r="B319" s="698"/>
      <c r="C319" s="699">
        <v>475</v>
      </c>
      <c r="D319" s="671"/>
      <c r="E319" s="700"/>
      <c r="F319" s="721">
        <f>F278+F307+F311+F315+F316+F318</f>
        <v>12.6496</v>
      </c>
      <c r="G319" s="721">
        <f>G278+G307+G311+G315+G316+G318</f>
        <v>14.496400000000003</v>
      </c>
      <c r="H319" s="721">
        <f>H278+H307+H311+H315+H316+H318</f>
        <v>74.253799999999998</v>
      </c>
      <c r="I319" s="721">
        <f>I278+I307+I311+I315+I316+I318</f>
        <v>485.92999999999995</v>
      </c>
      <c r="J319" s="721">
        <f>J278+J307+J311+J315+J316+J318</f>
        <v>64.739999999999995</v>
      </c>
      <c r="K319" s="583"/>
    </row>
    <row r="320" spans="1:11" ht="15.75" customHeight="1" thickBot="1" x14ac:dyDescent="0.3">
      <c r="A320" s="644" t="s">
        <v>60</v>
      </c>
      <c r="B320" s="675"/>
      <c r="C320" s="646">
        <f>C235+C239+C276+C319</f>
        <v>1542</v>
      </c>
      <c r="D320" s="682"/>
      <c r="E320" s="646"/>
      <c r="F320" s="722">
        <f>F235+F239+F276+F319</f>
        <v>46.952567693624353</v>
      </c>
      <c r="G320" s="515">
        <f>G235+G239+G276+G319</f>
        <v>42.295613186357976</v>
      </c>
      <c r="H320" s="722">
        <f>H235+H239+H276+H319</f>
        <v>199.68708422099832</v>
      </c>
      <c r="I320" s="515">
        <f>I235+I239+I276+I319</f>
        <v>1400.3632026019732</v>
      </c>
      <c r="J320" s="722">
        <f>J235+J239+J276+J319</f>
        <v>73.94</v>
      </c>
      <c r="K320" s="583"/>
    </row>
    <row r="321" spans="1:11" ht="15" customHeight="1" x14ac:dyDescent="0.25">
      <c r="A321" s="590"/>
      <c r="B321" s="590"/>
      <c r="C321" s="678"/>
      <c r="D321" s="680"/>
      <c r="E321" s="459"/>
      <c r="F321" s="591"/>
      <c r="G321" s="591"/>
      <c r="H321" s="591"/>
      <c r="I321" s="591"/>
      <c r="J321" s="591"/>
      <c r="K321" s="624"/>
    </row>
    <row r="322" spans="1:11" ht="15.75" customHeight="1" thickBot="1" x14ac:dyDescent="0.3">
      <c r="A322" s="590" t="s">
        <v>84</v>
      </c>
      <c r="B322" s="590"/>
      <c r="C322" s="622"/>
      <c r="D322" s="590"/>
      <c r="E322" s="139"/>
      <c r="K322" s="622"/>
    </row>
    <row r="323" spans="1:11" ht="23.25" customHeight="1" x14ac:dyDescent="0.25">
      <c r="A323" s="623" t="s">
        <v>5</v>
      </c>
      <c r="B323" s="624"/>
      <c r="C323" s="625" t="s">
        <v>6</v>
      </c>
      <c r="D323" s="702" t="s">
        <v>7</v>
      </c>
      <c r="E323" s="625" t="s">
        <v>7</v>
      </c>
      <c r="F323" s="802" t="s">
        <v>8</v>
      </c>
      <c r="G323" s="802"/>
      <c r="H323" s="803"/>
      <c r="I323" s="627" t="s">
        <v>9</v>
      </c>
      <c r="J323" s="628" t="s">
        <v>10</v>
      </c>
      <c r="K323" s="625" t="s">
        <v>62</v>
      </c>
    </row>
    <row r="324" spans="1:11" ht="15.75" customHeight="1" thickBot="1" x14ac:dyDescent="0.3">
      <c r="A324" s="457" t="s">
        <v>12</v>
      </c>
      <c r="C324" s="468" t="s">
        <v>13</v>
      </c>
      <c r="D324" s="723" t="s">
        <v>14</v>
      </c>
      <c r="E324" s="468" t="s">
        <v>14</v>
      </c>
      <c r="F324" s="631"/>
      <c r="G324" s="631"/>
      <c r="H324" s="631"/>
      <c r="I324" s="500" t="s">
        <v>122</v>
      </c>
      <c r="K324" s="468" t="s">
        <v>63</v>
      </c>
    </row>
    <row r="325" spans="1:11" ht="15.75" customHeight="1" thickBot="1" x14ac:dyDescent="0.3">
      <c r="A325" s="632"/>
      <c r="B325" s="633"/>
      <c r="C325" s="629"/>
      <c r="D325" s="724" t="s">
        <v>16</v>
      </c>
      <c r="E325" s="634" t="s">
        <v>17</v>
      </c>
      <c r="F325" s="725" t="s">
        <v>18</v>
      </c>
      <c r="G325" s="635" t="s">
        <v>19</v>
      </c>
      <c r="H325" s="636" t="s">
        <v>20</v>
      </c>
      <c r="I325" s="635" t="s">
        <v>21</v>
      </c>
      <c r="J325" s="637" t="s">
        <v>22</v>
      </c>
      <c r="K325" s="629"/>
    </row>
    <row r="326" spans="1:11" ht="15" customHeight="1" x14ac:dyDescent="0.25">
      <c r="A326" s="457"/>
      <c r="B326" s="638" t="s">
        <v>23</v>
      </c>
      <c r="C326" s="625"/>
      <c r="D326" s="596"/>
      <c r="E326" s="639"/>
      <c r="F326" s="704"/>
      <c r="G326" s="641"/>
      <c r="H326" s="704"/>
      <c r="I326" s="641"/>
      <c r="J326" s="704"/>
      <c r="K326" s="139"/>
    </row>
    <row r="327" spans="1:11" ht="23.25" customHeight="1" x14ac:dyDescent="0.25">
      <c r="A327" s="457" t="s">
        <v>242</v>
      </c>
      <c r="C327" s="468" t="s">
        <v>255</v>
      </c>
      <c r="D327" s="596"/>
      <c r="E327" s="468"/>
      <c r="F327" s="586">
        <v>5.79</v>
      </c>
      <c r="G327" s="463">
        <v>6.28</v>
      </c>
      <c r="H327" s="586">
        <v>26.29</v>
      </c>
      <c r="I327" s="463">
        <v>185.66</v>
      </c>
      <c r="J327" s="586">
        <v>0.67</v>
      </c>
      <c r="K327" s="139" t="s">
        <v>102</v>
      </c>
    </row>
    <row r="328" spans="1:11" ht="15" customHeight="1" x14ac:dyDescent="0.25">
      <c r="A328" s="457"/>
      <c r="B328" s="561" t="s">
        <v>85</v>
      </c>
      <c r="C328" s="468"/>
      <c r="D328" s="596">
        <v>18</v>
      </c>
      <c r="E328" s="468">
        <v>18</v>
      </c>
      <c r="F328" s="586"/>
      <c r="G328" s="463"/>
      <c r="H328" s="586"/>
      <c r="I328" s="463"/>
      <c r="J328" s="586"/>
      <c r="K328" s="139"/>
    </row>
    <row r="329" spans="1:11" ht="15" customHeight="1" x14ac:dyDescent="0.25">
      <c r="A329" s="457"/>
      <c r="B329" s="561" t="s">
        <v>27</v>
      </c>
      <c r="C329" s="468"/>
      <c r="D329" s="596">
        <v>123</v>
      </c>
      <c r="E329" s="468">
        <v>123</v>
      </c>
      <c r="F329" s="586"/>
      <c r="G329" s="463"/>
      <c r="H329" s="586"/>
      <c r="I329" s="463"/>
      <c r="J329" s="586"/>
      <c r="K329" s="139"/>
    </row>
    <row r="330" spans="1:11" ht="15" customHeight="1" x14ac:dyDescent="0.25">
      <c r="A330" s="457"/>
      <c r="B330" s="561" t="s">
        <v>29</v>
      </c>
      <c r="C330" s="468"/>
      <c r="D330" s="596">
        <v>2</v>
      </c>
      <c r="E330" s="468">
        <v>2</v>
      </c>
      <c r="F330" s="586"/>
      <c r="G330" s="463"/>
      <c r="H330" s="586"/>
      <c r="I330" s="463"/>
      <c r="J330" s="586"/>
      <c r="K330" s="139"/>
    </row>
    <row r="331" spans="1:11" ht="15" customHeight="1" x14ac:dyDescent="0.25">
      <c r="A331" s="457"/>
      <c r="B331" s="597" t="s">
        <v>214</v>
      </c>
      <c r="C331" s="468"/>
      <c r="D331" s="596">
        <v>0.4</v>
      </c>
      <c r="E331" s="468">
        <v>0.4</v>
      </c>
      <c r="F331" s="586"/>
      <c r="G331" s="463"/>
      <c r="H331" s="586"/>
      <c r="I331" s="463"/>
      <c r="J331" s="586"/>
      <c r="K331" s="139"/>
    </row>
    <row r="332" spans="1:11" ht="15" customHeight="1" x14ac:dyDescent="0.25">
      <c r="A332" s="457"/>
      <c r="B332" s="561" t="s">
        <v>31</v>
      </c>
      <c r="C332" s="468"/>
      <c r="D332" s="586">
        <v>3</v>
      </c>
      <c r="E332" s="463">
        <v>3</v>
      </c>
      <c r="F332" s="586"/>
      <c r="G332" s="463"/>
      <c r="H332" s="586"/>
      <c r="I332" s="463"/>
      <c r="J332" s="586"/>
      <c r="K332" s="139"/>
    </row>
    <row r="333" spans="1:11" ht="23.25" customHeight="1" x14ac:dyDescent="0.25">
      <c r="A333" s="457" t="s">
        <v>32</v>
      </c>
      <c r="C333" s="468" t="s">
        <v>249</v>
      </c>
      <c r="D333" s="587"/>
      <c r="E333" s="500"/>
      <c r="F333" s="586">
        <v>2.8522522522522524</v>
      </c>
      <c r="G333" s="463">
        <v>2.4126126126126128</v>
      </c>
      <c r="H333" s="586">
        <v>10.35</v>
      </c>
      <c r="I333" s="463">
        <v>74.58</v>
      </c>
      <c r="J333" s="586">
        <v>1.17</v>
      </c>
      <c r="K333" s="139" t="s">
        <v>328</v>
      </c>
    </row>
    <row r="334" spans="1:11" ht="15" customHeight="1" x14ac:dyDescent="0.25">
      <c r="A334" s="457"/>
      <c r="B334" s="561" t="s">
        <v>33</v>
      </c>
      <c r="C334" s="468"/>
      <c r="D334" s="586">
        <v>2.5</v>
      </c>
      <c r="E334" s="463">
        <v>2.5</v>
      </c>
      <c r="F334" s="586"/>
      <c r="G334" s="463"/>
      <c r="H334" s="586"/>
      <c r="I334" s="463"/>
      <c r="J334" s="586"/>
      <c r="K334" s="139"/>
    </row>
    <row r="335" spans="1:11" ht="15" customHeight="1" x14ac:dyDescent="0.25">
      <c r="A335" s="457"/>
      <c r="B335" s="561" t="s">
        <v>29</v>
      </c>
      <c r="C335" s="468"/>
      <c r="D335" s="586">
        <v>6</v>
      </c>
      <c r="E335" s="463">
        <v>6</v>
      </c>
      <c r="F335" s="586"/>
      <c r="G335" s="463"/>
      <c r="H335" s="586"/>
      <c r="I335" s="463"/>
      <c r="J335" s="586"/>
      <c r="K335" s="139"/>
    </row>
    <row r="336" spans="1:11" ht="15" customHeight="1" x14ac:dyDescent="0.25">
      <c r="A336" s="595"/>
      <c r="B336" s="561" t="s">
        <v>27</v>
      </c>
      <c r="C336" s="468"/>
      <c r="D336" s="586">
        <v>90</v>
      </c>
      <c r="E336" s="463">
        <v>90</v>
      </c>
      <c r="F336" s="586"/>
      <c r="G336" s="463"/>
      <c r="H336" s="586"/>
      <c r="I336" s="463"/>
      <c r="J336" s="586"/>
      <c r="K336" s="139"/>
    </row>
    <row r="337" spans="1:11" ht="15" customHeight="1" x14ac:dyDescent="0.25">
      <c r="A337" s="595"/>
      <c r="B337" s="561" t="s">
        <v>28</v>
      </c>
      <c r="C337" s="468"/>
      <c r="D337" s="586">
        <v>108</v>
      </c>
      <c r="E337" s="463">
        <v>108</v>
      </c>
      <c r="F337" s="586"/>
      <c r="G337" s="463"/>
      <c r="H337" s="586"/>
      <c r="I337" s="463"/>
      <c r="J337" s="586"/>
      <c r="K337" s="139"/>
    </row>
    <row r="338" spans="1:11" ht="23.25" customHeight="1" x14ac:dyDescent="0.25">
      <c r="A338" s="457" t="s">
        <v>173</v>
      </c>
      <c r="C338" s="459" t="s">
        <v>125</v>
      </c>
      <c r="D338" s="457"/>
      <c r="E338" s="139"/>
      <c r="F338" s="466">
        <v>2.5299999999999998</v>
      </c>
      <c r="G338" s="463">
        <v>5.69</v>
      </c>
      <c r="H338" s="586">
        <v>12.920000000000002</v>
      </c>
      <c r="I338" s="466">
        <v>115.67</v>
      </c>
      <c r="J338" s="466">
        <v>7.0000000000000007E-2</v>
      </c>
      <c r="K338" s="643" t="s">
        <v>448</v>
      </c>
    </row>
    <row r="339" spans="1:11" ht="15" customHeight="1" x14ac:dyDescent="0.25">
      <c r="A339" s="457"/>
      <c r="B339" s="561" t="s">
        <v>36</v>
      </c>
      <c r="C339" s="468"/>
      <c r="D339" s="595">
        <v>25</v>
      </c>
      <c r="E339" s="468">
        <v>25</v>
      </c>
      <c r="F339" s="466"/>
      <c r="G339" s="463"/>
      <c r="H339" s="463"/>
      <c r="I339" s="466"/>
      <c r="J339" s="466"/>
      <c r="K339" s="139"/>
    </row>
    <row r="340" spans="1:11" ht="15" customHeight="1" x14ac:dyDescent="0.25">
      <c r="A340" s="457"/>
      <c r="B340" s="561" t="s">
        <v>67</v>
      </c>
      <c r="C340" s="468"/>
      <c r="D340" s="595">
        <v>5.0999999999999996</v>
      </c>
      <c r="E340" s="468">
        <v>5</v>
      </c>
      <c r="F340" s="466"/>
      <c r="G340" s="463"/>
      <c r="H340" s="463"/>
      <c r="I340" s="466"/>
      <c r="J340" s="466"/>
      <c r="K340" s="139"/>
    </row>
    <row r="341" spans="1:11" ht="15" customHeight="1" thickBot="1" x14ac:dyDescent="0.3">
      <c r="A341" s="457"/>
      <c r="B341" s="561" t="s">
        <v>31</v>
      </c>
      <c r="C341" s="468"/>
      <c r="D341" s="595">
        <v>5</v>
      </c>
      <c r="E341" s="468">
        <v>5</v>
      </c>
      <c r="F341" s="466" t="s">
        <v>3</v>
      </c>
      <c r="G341" s="463"/>
      <c r="H341" s="463"/>
      <c r="I341" s="466"/>
      <c r="J341" s="466"/>
      <c r="K341" s="664"/>
    </row>
    <row r="342" spans="1:11" ht="15.75" customHeight="1" thickBot="1" x14ac:dyDescent="0.3">
      <c r="A342" s="644" t="s">
        <v>37</v>
      </c>
      <c r="B342" s="645"/>
      <c r="C342" s="646">
        <v>364</v>
      </c>
      <c r="D342" s="665"/>
      <c r="E342" s="634"/>
      <c r="F342" s="726">
        <f>F327+F333+F338</f>
        <v>11.172252252252251</v>
      </c>
      <c r="G342" s="726">
        <f t="shared" ref="G342:J342" si="5">G327+G333+G338</f>
        <v>14.382612612612615</v>
      </c>
      <c r="H342" s="726">
        <f t="shared" si="5"/>
        <v>49.56</v>
      </c>
      <c r="I342" s="726">
        <f t="shared" si="5"/>
        <v>375.91</v>
      </c>
      <c r="J342" s="726">
        <f t="shared" si="5"/>
        <v>1.91</v>
      </c>
      <c r="K342" s="583"/>
    </row>
    <row r="343" spans="1:11" ht="15" customHeight="1" x14ac:dyDescent="0.25">
      <c r="A343" s="457"/>
      <c r="B343" s="590" t="s">
        <v>38</v>
      </c>
      <c r="C343" s="459"/>
      <c r="D343" s="596"/>
      <c r="E343" s="468"/>
      <c r="F343" s="586"/>
      <c r="G343" s="463"/>
      <c r="H343" s="586"/>
      <c r="I343" s="463"/>
      <c r="J343" s="586"/>
      <c r="K343" s="139"/>
    </row>
    <row r="344" spans="1:11" ht="27" customHeight="1" x14ac:dyDescent="0.25">
      <c r="A344" s="457" t="s">
        <v>151</v>
      </c>
      <c r="C344" s="468">
        <v>150</v>
      </c>
      <c r="D344" s="586"/>
      <c r="E344" s="463"/>
      <c r="F344" s="487">
        <v>4.3499999999999996</v>
      </c>
      <c r="G344" s="487">
        <v>3.75</v>
      </c>
      <c r="H344" s="488">
        <v>6.3</v>
      </c>
      <c r="I344" s="486">
        <v>76</v>
      </c>
      <c r="J344" s="562">
        <v>0.45</v>
      </c>
      <c r="K344" s="139" t="s">
        <v>136</v>
      </c>
    </row>
    <row r="345" spans="1:11" ht="31.5" customHeight="1" thickBot="1" x14ac:dyDescent="0.3">
      <c r="A345" s="561" t="s">
        <v>415</v>
      </c>
      <c r="B345" s="561" t="s">
        <v>157</v>
      </c>
      <c r="C345" s="468"/>
      <c r="D345" s="586">
        <v>152</v>
      </c>
      <c r="E345" s="463">
        <v>150</v>
      </c>
      <c r="F345" s="586"/>
      <c r="G345" s="463"/>
      <c r="H345" s="586"/>
      <c r="I345" s="463"/>
      <c r="J345" s="586"/>
      <c r="K345" s="139"/>
    </row>
    <row r="346" spans="1:11" ht="15.75" customHeight="1" thickBot="1" x14ac:dyDescent="0.3">
      <c r="A346" s="644" t="s">
        <v>37</v>
      </c>
      <c r="B346" s="645"/>
      <c r="C346" s="646">
        <v>150</v>
      </c>
      <c r="D346" s="665"/>
      <c r="E346" s="583"/>
      <c r="F346" s="722">
        <f>F344</f>
        <v>4.3499999999999996</v>
      </c>
      <c r="G346" s="515">
        <f>G344</f>
        <v>3.75</v>
      </c>
      <c r="H346" s="722">
        <f>H344</f>
        <v>6.3</v>
      </c>
      <c r="I346" s="515">
        <f>I344</f>
        <v>76</v>
      </c>
      <c r="J346" s="722">
        <f>J344</f>
        <v>0.45</v>
      </c>
      <c r="K346" s="583"/>
    </row>
    <row r="347" spans="1:11" ht="15.75" customHeight="1" x14ac:dyDescent="0.25">
      <c r="A347" s="727"/>
      <c r="B347" s="638" t="s">
        <v>39</v>
      </c>
      <c r="C347" s="625"/>
      <c r="D347" s="702"/>
      <c r="E347" s="639"/>
      <c r="F347" s="728"/>
      <c r="G347" s="729"/>
      <c r="H347" s="728"/>
      <c r="I347" s="729"/>
      <c r="J347" s="728"/>
      <c r="K347" s="639"/>
    </row>
    <row r="348" spans="1:11" ht="25.5" customHeight="1" x14ac:dyDescent="0.2">
      <c r="A348" s="414" t="s">
        <v>492</v>
      </c>
      <c r="B348" s="415"/>
      <c r="C348" s="468">
        <v>30</v>
      </c>
      <c r="D348" s="586"/>
      <c r="E348" s="463"/>
      <c r="F348" s="586">
        <v>0.89</v>
      </c>
      <c r="G348" s="463">
        <v>1.55</v>
      </c>
      <c r="H348" s="586">
        <v>1.88</v>
      </c>
      <c r="I348" s="463">
        <v>25.08</v>
      </c>
      <c r="J348" s="586"/>
      <c r="K348" s="286" t="s">
        <v>501</v>
      </c>
    </row>
    <row r="349" spans="1:11" ht="18.75" customHeight="1" x14ac:dyDescent="0.2">
      <c r="A349" s="414"/>
      <c r="B349" s="415" t="s">
        <v>352</v>
      </c>
      <c r="C349" s="468"/>
      <c r="D349" s="586">
        <v>48.1</v>
      </c>
      <c r="E349" s="463">
        <v>28.5</v>
      </c>
      <c r="F349" s="586"/>
      <c r="G349" s="463"/>
      <c r="H349" s="586"/>
      <c r="I349" s="463"/>
      <c r="J349" s="586"/>
      <c r="K349" s="463"/>
    </row>
    <row r="350" spans="1:11" ht="18.75" customHeight="1" x14ac:dyDescent="0.2">
      <c r="A350" s="414"/>
      <c r="B350" s="415" t="s">
        <v>128</v>
      </c>
      <c r="C350" s="468"/>
      <c r="D350" s="586">
        <v>1.5</v>
      </c>
      <c r="E350" s="463">
        <v>1.5</v>
      </c>
      <c r="F350" s="586"/>
      <c r="G350" s="463"/>
      <c r="H350" s="586"/>
      <c r="I350" s="463"/>
      <c r="J350" s="586"/>
      <c r="K350" s="463"/>
    </row>
    <row r="351" spans="1:11" ht="42.75" customHeight="1" x14ac:dyDescent="0.25">
      <c r="A351" s="693" t="s">
        <v>379</v>
      </c>
      <c r="C351" s="459" t="s">
        <v>89</v>
      </c>
      <c r="D351" s="690"/>
      <c r="E351" s="461"/>
      <c r="F351" s="688">
        <v>3.294</v>
      </c>
      <c r="G351" s="555">
        <v>3.1619999999999995</v>
      </c>
      <c r="H351" s="688">
        <v>9.9209999999999994</v>
      </c>
      <c r="I351" s="555">
        <v>88.95</v>
      </c>
      <c r="J351" s="688">
        <v>3.5</v>
      </c>
      <c r="K351" s="139" t="s">
        <v>465</v>
      </c>
    </row>
    <row r="352" spans="1:11" ht="15" customHeight="1" x14ac:dyDescent="0.25">
      <c r="A352" s="457"/>
      <c r="B352" s="561" t="s">
        <v>44</v>
      </c>
      <c r="C352" s="459"/>
      <c r="D352" s="596">
        <v>40.049999999999997</v>
      </c>
      <c r="E352" s="468">
        <v>30</v>
      </c>
      <c r="F352" s="586"/>
      <c r="G352" s="463"/>
      <c r="H352" s="586"/>
      <c r="I352" s="463"/>
      <c r="K352" s="139"/>
    </row>
    <row r="353" spans="1:11" ht="15" customHeight="1" x14ac:dyDescent="0.25">
      <c r="A353" s="457"/>
      <c r="B353" s="561" t="s">
        <v>170</v>
      </c>
      <c r="C353" s="459"/>
      <c r="D353" s="596">
        <v>12.15</v>
      </c>
      <c r="E353" s="468">
        <v>12</v>
      </c>
      <c r="F353" s="586"/>
      <c r="G353" s="463"/>
      <c r="H353" s="586"/>
      <c r="I353" s="463"/>
      <c r="K353" s="139"/>
    </row>
    <row r="354" spans="1:11" ht="15" customHeight="1" x14ac:dyDescent="0.25">
      <c r="A354" s="457"/>
      <c r="B354" s="561" t="s">
        <v>386</v>
      </c>
      <c r="C354" s="459"/>
      <c r="D354" s="596">
        <v>7.2</v>
      </c>
      <c r="E354" s="468">
        <v>6</v>
      </c>
      <c r="F354" s="586"/>
      <c r="G354" s="463"/>
      <c r="H354" s="586"/>
      <c r="I354" s="463"/>
      <c r="K354" s="139"/>
    </row>
    <row r="355" spans="1:11" ht="15" customHeight="1" x14ac:dyDescent="0.25">
      <c r="A355" s="457"/>
      <c r="B355" s="561" t="s">
        <v>45</v>
      </c>
      <c r="C355" s="459"/>
      <c r="D355" s="596">
        <v>9.6</v>
      </c>
      <c r="E355" s="468">
        <v>7.5</v>
      </c>
      <c r="F355" s="586"/>
      <c r="G355" s="463"/>
      <c r="H355" s="586"/>
      <c r="I355" s="463"/>
      <c r="K355" s="139"/>
    </row>
    <row r="356" spans="1:11" ht="15" customHeight="1" x14ac:dyDescent="0.25">
      <c r="A356" s="457"/>
      <c r="B356" s="561" t="s">
        <v>387</v>
      </c>
      <c r="C356" s="459"/>
      <c r="D356" s="596">
        <v>0.5</v>
      </c>
      <c r="E356" s="468">
        <v>0.5</v>
      </c>
      <c r="F356" s="586"/>
      <c r="G356" s="463"/>
      <c r="H356" s="586"/>
      <c r="I356" s="463"/>
      <c r="K356" s="139"/>
    </row>
    <row r="357" spans="1:11" ht="15" customHeight="1" x14ac:dyDescent="0.25">
      <c r="A357" s="457"/>
      <c r="B357" s="597" t="s">
        <v>46</v>
      </c>
      <c r="C357" s="459"/>
      <c r="D357" s="596">
        <v>3</v>
      </c>
      <c r="E357" s="468">
        <v>3</v>
      </c>
      <c r="F357" s="586"/>
      <c r="G357" s="463"/>
      <c r="H357" s="586"/>
      <c r="I357" s="463"/>
      <c r="K357" s="139"/>
    </row>
    <row r="358" spans="1:11" ht="15" customHeight="1" x14ac:dyDescent="0.25">
      <c r="A358" s="457"/>
      <c r="B358" s="561" t="s">
        <v>145</v>
      </c>
      <c r="C358" s="459"/>
      <c r="D358" s="596">
        <v>105</v>
      </c>
      <c r="E358" s="468">
        <v>105</v>
      </c>
      <c r="F358" s="586"/>
      <c r="G358" s="463"/>
      <c r="H358" s="586"/>
      <c r="I358" s="463"/>
      <c r="K358" s="139"/>
    </row>
    <row r="359" spans="1:11" ht="27" customHeight="1" x14ac:dyDescent="0.25">
      <c r="A359" s="502" t="s">
        <v>390</v>
      </c>
      <c r="B359" s="502"/>
      <c r="C359" s="504">
        <v>60</v>
      </c>
      <c r="D359" s="502"/>
      <c r="E359" s="506"/>
      <c r="F359" s="507">
        <v>8.43</v>
      </c>
      <c r="G359" s="504">
        <v>7.55</v>
      </c>
      <c r="H359" s="507">
        <v>5.28</v>
      </c>
      <c r="I359" s="504">
        <v>123</v>
      </c>
      <c r="J359" s="507">
        <v>0.24</v>
      </c>
      <c r="K359" s="139" t="s">
        <v>466</v>
      </c>
    </row>
    <row r="360" spans="1:11" ht="15" customHeight="1" x14ac:dyDescent="0.25">
      <c r="A360" s="502"/>
      <c r="B360" s="561" t="s">
        <v>388</v>
      </c>
      <c r="C360" s="468"/>
      <c r="D360" s="586">
        <v>67.599999999999994</v>
      </c>
      <c r="E360" s="463">
        <v>44</v>
      </c>
      <c r="F360" s="502"/>
      <c r="G360" s="506"/>
      <c r="H360" s="502"/>
      <c r="I360" s="506"/>
      <c r="J360" s="502"/>
      <c r="K360" s="506"/>
    </row>
    <row r="361" spans="1:11" ht="15" customHeight="1" x14ac:dyDescent="0.25">
      <c r="A361" s="502"/>
      <c r="B361" s="502" t="s">
        <v>175</v>
      </c>
      <c r="C361" s="506"/>
      <c r="D361" s="562">
        <v>11</v>
      </c>
      <c r="E361" s="486">
        <v>11</v>
      </c>
      <c r="F361" s="502"/>
      <c r="G361" s="506"/>
      <c r="H361" s="502"/>
      <c r="I361" s="506"/>
      <c r="J361" s="502"/>
      <c r="K361" s="506"/>
    </row>
    <row r="362" spans="1:11" ht="15" customHeight="1" x14ac:dyDescent="0.25">
      <c r="A362" s="502"/>
      <c r="B362" s="502" t="s">
        <v>214</v>
      </c>
      <c r="C362" s="506"/>
      <c r="D362" s="562">
        <v>0.4</v>
      </c>
      <c r="E362" s="486">
        <v>0.4</v>
      </c>
      <c r="F362" s="502"/>
      <c r="G362" s="506"/>
      <c r="H362" s="502"/>
      <c r="I362" s="506"/>
      <c r="J362" s="502"/>
      <c r="K362" s="506"/>
    </row>
    <row r="363" spans="1:11" ht="15" customHeight="1" x14ac:dyDescent="0.25">
      <c r="A363" s="502"/>
      <c r="B363" s="502" t="s">
        <v>28</v>
      </c>
      <c r="C363" s="506"/>
      <c r="D363" s="562">
        <v>14</v>
      </c>
      <c r="E363" s="486">
        <v>14</v>
      </c>
      <c r="F363" s="502"/>
      <c r="G363" s="506"/>
      <c r="H363" s="502"/>
      <c r="I363" s="506"/>
      <c r="J363" s="502"/>
      <c r="K363" s="506"/>
    </row>
    <row r="364" spans="1:11" ht="29.25" customHeight="1" x14ac:dyDescent="0.25">
      <c r="A364" s="502"/>
      <c r="B364" s="561" t="s">
        <v>389</v>
      </c>
      <c r="C364" s="506"/>
      <c r="D364" s="562"/>
      <c r="E364" s="486">
        <v>69</v>
      </c>
      <c r="F364" s="502"/>
      <c r="G364" s="506"/>
      <c r="H364" s="502"/>
      <c r="I364" s="506"/>
      <c r="J364" s="502"/>
      <c r="K364" s="506"/>
    </row>
    <row r="365" spans="1:11" ht="24.75" customHeight="1" x14ac:dyDescent="0.2">
      <c r="A365" s="561" t="s">
        <v>384</v>
      </c>
      <c r="B365" s="415"/>
      <c r="C365" s="416">
        <v>120</v>
      </c>
      <c r="D365" s="544"/>
      <c r="E365" s="441"/>
      <c r="F365" s="417">
        <v>2.0228571428571431</v>
      </c>
      <c r="G365" s="418">
        <v>12.560000000000002</v>
      </c>
      <c r="H365" s="417">
        <v>9.828571428571431</v>
      </c>
      <c r="I365" s="418">
        <v>162.28571428571433</v>
      </c>
      <c r="J365" s="417">
        <v>14.3</v>
      </c>
      <c r="K365" s="656" t="s">
        <v>467</v>
      </c>
    </row>
    <row r="366" spans="1:11" ht="18" customHeight="1" x14ac:dyDescent="0.2">
      <c r="A366" s="415"/>
      <c r="B366" s="415" t="s">
        <v>131</v>
      </c>
      <c r="C366" s="656"/>
      <c r="D366" s="417">
        <v>53.2</v>
      </c>
      <c r="E366" s="418">
        <v>40</v>
      </c>
      <c r="F366" s="544"/>
      <c r="G366" s="441"/>
      <c r="H366" s="544"/>
      <c r="I366" s="441"/>
      <c r="J366" s="544"/>
      <c r="K366" s="656"/>
    </row>
    <row r="367" spans="1:11" ht="18" customHeight="1" x14ac:dyDescent="0.2">
      <c r="A367" s="415"/>
      <c r="B367" s="415" t="s">
        <v>80</v>
      </c>
      <c r="C367" s="656"/>
      <c r="D367" s="417">
        <v>24</v>
      </c>
      <c r="E367" s="418">
        <v>19.2</v>
      </c>
      <c r="F367" s="544"/>
      <c r="G367" s="441"/>
      <c r="H367" s="544"/>
      <c r="I367" s="441"/>
      <c r="J367" s="544"/>
      <c r="K367" s="656"/>
    </row>
    <row r="368" spans="1:11" ht="18" customHeight="1" x14ac:dyDescent="0.2">
      <c r="A368" s="415"/>
      <c r="B368" s="415" t="s">
        <v>380</v>
      </c>
      <c r="C368" s="656"/>
      <c r="D368" s="417"/>
      <c r="E368" s="418">
        <v>18</v>
      </c>
      <c r="F368" s="544"/>
      <c r="G368" s="441"/>
      <c r="H368" s="544"/>
      <c r="I368" s="441"/>
      <c r="J368" s="544"/>
      <c r="K368" s="656"/>
    </row>
    <row r="369" spans="1:11" ht="18" customHeight="1" x14ac:dyDescent="0.2">
      <c r="A369" s="415"/>
      <c r="B369" s="415" t="s">
        <v>40</v>
      </c>
      <c r="C369" s="656"/>
      <c r="D369" s="417">
        <v>20.399999999999999</v>
      </c>
      <c r="E369" s="418">
        <v>16.8</v>
      </c>
      <c r="F369" s="544"/>
      <c r="G369" s="441"/>
      <c r="H369" s="544"/>
      <c r="I369" s="441"/>
      <c r="J369" s="544"/>
      <c r="K369" s="656"/>
    </row>
    <row r="370" spans="1:11" ht="18" customHeight="1" x14ac:dyDescent="0.2">
      <c r="A370" s="415"/>
      <c r="B370" s="415" t="s">
        <v>149</v>
      </c>
      <c r="C370" s="656"/>
      <c r="D370" s="417"/>
      <c r="E370" s="418">
        <v>13.2</v>
      </c>
      <c r="F370" s="544"/>
      <c r="G370" s="441"/>
      <c r="H370" s="544"/>
      <c r="I370" s="441"/>
      <c r="J370" s="544"/>
      <c r="K370" s="656"/>
    </row>
    <row r="371" spans="1:11" ht="18" customHeight="1" x14ac:dyDescent="0.2">
      <c r="A371" s="415"/>
      <c r="B371" s="415" t="s">
        <v>185</v>
      </c>
      <c r="C371" s="656"/>
      <c r="D371" s="417">
        <v>32.75</v>
      </c>
      <c r="E371" s="418">
        <v>26.2</v>
      </c>
      <c r="F371" s="544"/>
      <c r="G371" s="441"/>
      <c r="H371" s="544"/>
      <c r="I371" s="441"/>
      <c r="J371" s="544"/>
      <c r="K371" s="656"/>
    </row>
    <row r="372" spans="1:11" ht="18" customHeight="1" x14ac:dyDescent="0.2">
      <c r="A372" s="415"/>
      <c r="B372" s="415" t="s">
        <v>381</v>
      </c>
      <c r="C372" s="656"/>
      <c r="D372" s="544"/>
      <c r="E372" s="418">
        <v>24</v>
      </c>
      <c r="F372" s="544"/>
      <c r="G372" s="441"/>
      <c r="H372" s="544"/>
      <c r="I372" s="441"/>
      <c r="J372" s="544"/>
      <c r="K372" s="656"/>
    </row>
    <row r="373" spans="1:11" ht="18" customHeight="1" x14ac:dyDescent="0.2">
      <c r="A373" s="415"/>
      <c r="B373" s="415" t="s">
        <v>209</v>
      </c>
      <c r="C373" s="656"/>
      <c r="D373" s="417">
        <v>0.6</v>
      </c>
      <c r="E373" s="418">
        <v>0.6</v>
      </c>
      <c r="F373" s="544"/>
      <c r="G373" s="441"/>
      <c r="H373" s="544"/>
      <c r="I373" s="441"/>
      <c r="J373" s="544"/>
      <c r="K373" s="656"/>
    </row>
    <row r="374" spans="1:11" ht="18" customHeight="1" x14ac:dyDescent="0.2">
      <c r="A374" s="415"/>
      <c r="B374" s="415" t="s">
        <v>46</v>
      </c>
      <c r="C374" s="656"/>
      <c r="D374" s="417">
        <v>4</v>
      </c>
      <c r="E374" s="418">
        <v>4</v>
      </c>
      <c r="F374" s="544"/>
      <c r="G374" s="441"/>
      <c r="H374" s="544"/>
      <c r="I374" s="441"/>
      <c r="J374" s="544"/>
      <c r="K374" s="656"/>
    </row>
    <row r="375" spans="1:11" ht="26.25" customHeight="1" x14ac:dyDescent="0.2">
      <c r="A375" s="415"/>
      <c r="B375" s="561" t="s">
        <v>382</v>
      </c>
      <c r="C375" s="656"/>
      <c r="D375" s="417"/>
      <c r="E375" s="418"/>
      <c r="F375" s="544"/>
      <c r="G375" s="441"/>
      <c r="H375" s="544"/>
      <c r="I375" s="441"/>
      <c r="J375" s="544"/>
      <c r="K375" s="656" t="s">
        <v>468</v>
      </c>
    </row>
    <row r="376" spans="1:11" ht="18" customHeight="1" x14ac:dyDescent="0.2">
      <c r="A376" s="415"/>
      <c r="B376" s="415" t="s">
        <v>64</v>
      </c>
      <c r="C376" s="656"/>
      <c r="D376" s="417">
        <v>35</v>
      </c>
      <c r="E376" s="418">
        <v>35</v>
      </c>
      <c r="F376" s="544"/>
      <c r="G376" s="441"/>
      <c r="H376" s="544"/>
      <c r="I376" s="441"/>
      <c r="J376" s="544"/>
      <c r="K376" s="656"/>
    </row>
    <row r="377" spans="1:11" ht="18" customHeight="1" x14ac:dyDescent="0.2">
      <c r="A377" s="415"/>
      <c r="B377" s="415" t="s">
        <v>31</v>
      </c>
      <c r="C377" s="656"/>
      <c r="D377" s="417">
        <v>1.58</v>
      </c>
      <c r="E377" s="418">
        <v>1.58</v>
      </c>
      <c r="F377" s="544"/>
      <c r="G377" s="441"/>
      <c r="H377" s="544"/>
      <c r="I377" s="441"/>
      <c r="J377" s="544"/>
      <c r="K377" s="656"/>
    </row>
    <row r="378" spans="1:11" ht="18" customHeight="1" x14ac:dyDescent="0.2">
      <c r="A378" s="415"/>
      <c r="B378" s="415" t="s">
        <v>50</v>
      </c>
      <c r="C378" s="656"/>
      <c r="D378" s="417">
        <v>1.58</v>
      </c>
      <c r="E378" s="418">
        <v>1.58</v>
      </c>
      <c r="F378" s="544"/>
      <c r="G378" s="441"/>
      <c r="H378" s="544"/>
      <c r="I378" s="441"/>
      <c r="J378" s="544"/>
      <c r="K378" s="656"/>
    </row>
    <row r="379" spans="1:11" ht="18" customHeight="1" x14ac:dyDescent="0.2">
      <c r="A379" s="415"/>
      <c r="B379" s="415" t="s">
        <v>45</v>
      </c>
      <c r="C379" s="656"/>
      <c r="D379" s="417">
        <v>2.63</v>
      </c>
      <c r="E379" s="418">
        <v>2.1</v>
      </c>
      <c r="F379" s="544"/>
      <c r="G379" s="441"/>
      <c r="H379" s="544"/>
      <c r="I379" s="441"/>
      <c r="J379" s="544"/>
      <c r="K379" s="656"/>
    </row>
    <row r="380" spans="1:11" ht="18" customHeight="1" x14ac:dyDescent="0.2">
      <c r="A380" s="415"/>
      <c r="B380" s="415" t="s">
        <v>40</v>
      </c>
      <c r="C380" s="656"/>
      <c r="D380" s="417">
        <v>1.26</v>
      </c>
      <c r="E380" s="418">
        <v>1.05</v>
      </c>
      <c r="F380" s="544"/>
      <c r="G380" s="441"/>
      <c r="H380" s="544"/>
      <c r="I380" s="441"/>
      <c r="J380" s="544"/>
      <c r="K380" s="656"/>
    </row>
    <row r="381" spans="1:11" ht="18" customHeight="1" x14ac:dyDescent="0.2">
      <c r="A381" s="415"/>
      <c r="B381" s="415" t="s">
        <v>141</v>
      </c>
      <c r="C381" s="656"/>
      <c r="D381" s="417">
        <v>2.1</v>
      </c>
      <c r="E381" s="418">
        <v>2.1</v>
      </c>
      <c r="F381" s="544"/>
      <c r="G381" s="441"/>
      <c r="H381" s="544"/>
      <c r="I381" s="441"/>
      <c r="J381" s="544"/>
      <c r="K381" s="656"/>
    </row>
    <row r="382" spans="1:11" ht="18" customHeight="1" x14ac:dyDescent="0.2">
      <c r="A382" s="415"/>
      <c r="B382" s="415" t="s">
        <v>31</v>
      </c>
      <c r="C382" s="656"/>
      <c r="D382" s="417">
        <v>0.53</v>
      </c>
      <c r="E382" s="418">
        <v>0.53</v>
      </c>
      <c r="F382" s="544"/>
      <c r="G382" s="441"/>
      <c r="H382" s="544"/>
      <c r="I382" s="441"/>
      <c r="J382" s="544"/>
      <c r="K382" s="656"/>
    </row>
    <row r="383" spans="1:11" ht="18" customHeight="1" x14ac:dyDescent="0.2">
      <c r="A383" s="415"/>
      <c r="B383" s="415" t="s">
        <v>59</v>
      </c>
      <c r="C383" s="656"/>
      <c r="D383" s="417">
        <v>0.35</v>
      </c>
      <c r="E383" s="418">
        <v>0.35</v>
      </c>
      <c r="F383" s="544"/>
      <c r="G383" s="441"/>
      <c r="H383" s="544"/>
      <c r="I383" s="441"/>
      <c r="J383" s="544"/>
      <c r="K383" s="656"/>
    </row>
    <row r="384" spans="1:11" ht="18" customHeight="1" x14ac:dyDescent="0.2">
      <c r="A384" s="415"/>
      <c r="B384" s="415" t="s">
        <v>209</v>
      </c>
      <c r="C384" s="656"/>
      <c r="D384" s="417">
        <v>0.35</v>
      </c>
      <c r="E384" s="418">
        <v>0.35</v>
      </c>
      <c r="F384" s="544"/>
      <c r="G384" s="441"/>
      <c r="H384" s="544"/>
      <c r="I384" s="441"/>
      <c r="J384" s="544"/>
      <c r="K384" s="656"/>
    </row>
    <row r="385" spans="1:11" ht="18" customHeight="1" x14ac:dyDescent="0.2">
      <c r="A385" s="415"/>
      <c r="B385" s="415" t="s">
        <v>383</v>
      </c>
      <c r="C385" s="656"/>
      <c r="D385" s="417"/>
      <c r="E385" s="418">
        <v>35</v>
      </c>
      <c r="F385" s="544"/>
      <c r="G385" s="441"/>
      <c r="H385" s="544"/>
      <c r="I385" s="441"/>
      <c r="J385" s="544"/>
      <c r="K385" s="656"/>
    </row>
    <row r="386" spans="1:11" ht="18" customHeight="1" x14ac:dyDescent="0.2">
      <c r="A386" s="415"/>
      <c r="B386" s="415" t="s">
        <v>385</v>
      </c>
      <c r="C386" s="656"/>
      <c r="D386" s="417"/>
      <c r="E386" s="418">
        <v>120</v>
      </c>
      <c r="F386" s="544"/>
      <c r="G386" s="441"/>
      <c r="H386" s="544"/>
      <c r="I386" s="441"/>
      <c r="J386" s="544"/>
      <c r="K386" s="656"/>
    </row>
    <row r="387" spans="1:11" ht="26.25" customHeight="1" x14ac:dyDescent="0.25">
      <c r="A387" s="457" t="s">
        <v>320</v>
      </c>
      <c r="C387" s="459">
        <v>150</v>
      </c>
      <c r="D387" s="596"/>
      <c r="E387" s="461"/>
      <c r="F387" s="586">
        <v>0.35</v>
      </c>
      <c r="G387" s="463">
        <v>1.4999999999999999E-2</v>
      </c>
      <c r="H387" s="586">
        <v>13.83</v>
      </c>
      <c r="I387" s="463">
        <v>56.83</v>
      </c>
      <c r="J387" s="586">
        <v>0</v>
      </c>
      <c r="K387" s="139" t="s">
        <v>143</v>
      </c>
    </row>
    <row r="388" spans="1:11" ht="15" customHeight="1" x14ac:dyDescent="0.25">
      <c r="A388" s="457"/>
      <c r="B388" s="561" t="s">
        <v>321</v>
      </c>
      <c r="C388" s="459"/>
      <c r="D388" s="596">
        <v>15.3</v>
      </c>
      <c r="E388" s="461">
        <v>15</v>
      </c>
      <c r="F388" s="586"/>
      <c r="G388" s="463"/>
      <c r="H388" s="586"/>
      <c r="I388" s="463"/>
      <c r="J388" s="586"/>
      <c r="K388" s="139"/>
    </row>
    <row r="389" spans="1:11" ht="24" customHeight="1" x14ac:dyDescent="0.25">
      <c r="A389" s="457"/>
      <c r="B389" s="561" t="s">
        <v>201</v>
      </c>
      <c r="C389" s="459"/>
      <c r="D389" s="596"/>
      <c r="E389" s="461">
        <v>24</v>
      </c>
      <c r="F389" s="586"/>
      <c r="G389" s="463"/>
      <c r="H389" s="586"/>
      <c r="I389" s="463"/>
      <c r="J389" s="586"/>
      <c r="K389" s="139"/>
    </row>
    <row r="390" spans="1:11" ht="15" customHeight="1" x14ac:dyDescent="0.25">
      <c r="A390" s="457"/>
      <c r="B390" s="561" t="s">
        <v>28</v>
      </c>
      <c r="C390" s="459"/>
      <c r="D390" s="596">
        <v>152</v>
      </c>
      <c r="E390" s="461">
        <v>152</v>
      </c>
      <c r="F390" s="586"/>
      <c r="G390" s="463"/>
      <c r="H390" s="586"/>
      <c r="I390" s="463"/>
      <c r="J390" s="586"/>
      <c r="K390" s="139"/>
    </row>
    <row r="391" spans="1:11" ht="16.5" customHeight="1" x14ac:dyDescent="0.25">
      <c r="A391" s="457"/>
      <c r="B391" s="561" t="s">
        <v>59</v>
      </c>
      <c r="C391" s="468"/>
      <c r="D391" s="596">
        <v>5</v>
      </c>
      <c r="E391" s="468">
        <v>5</v>
      </c>
      <c r="F391" s="586"/>
      <c r="G391" s="463"/>
      <c r="H391" s="586"/>
      <c r="I391" s="463"/>
      <c r="J391" s="586"/>
      <c r="K391" s="463"/>
    </row>
    <row r="392" spans="1:11" ht="39" customHeight="1" thickBot="1" x14ac:dyDescent="0.3">
      <c r="A392" s="457" t="s">
        <v>208</v>
      </c>
      <c r="C392" s="468">
        <v>35</v>
      </c>
      <c r="D392" s="596">
        <v>35</v>
      </c>
      <c r="E392" s="468">
        <v>35</v>
      </c>
      <c r="F392" s="631">
        <v>2.3076923076923075</v>
      </c>
      <c r="G392" s="472">
        <v>0.41958041958041958</v>
      </c>
      <c r="H392" s="631">
        <v>13.846153846153847</v>
      </c>
      <c r="I392" s="472">
        <v>69.230769230769241</v>
      </c>
      <c r="J392" s="724"/>
      <c r="K392" s="664" t="s">
        <v>458</v>
      </c>
    </row>
    <row r="393" spans="1:11" ht="15.75" customHeight="1" thickBot="1" x14ac:dyDescent="0.3">
      <c r="A393" s="644" t="s">
        <v>37</v>
      </c>
      <c r="B393" s="645"/>
      <c r="C393" s="730">
        <f>C392+C387+C365+C359+C351+C348</f>
        <v>545</v>
      </c>
      <c r="D393" s="665"/>
      <c r="E393" s="634"/>
      <c r="F393" s="722">
        <f>F348+F351+F359+F365+F387+F392</f>
        <v>17.29454945054945</v>
      </c>
      <c r="G393" s="515">
        <f t="shared" ref="G393:J393" si="6">G348+G351+G359+G365+G387+G392</f>
        <v>25.256580419580423</v>
      </c>
      <c r="H393" s="722">
        <f t="shared" si="6"/>
        <v>54.585725274725277</v>
      </c>
      <c r="I393" s="515">
        <f t="shared" si="6"/>
        <v>525.37648351648352</v>
      </c>
      <c r="J393" s="722">
        <f t="shared" si="6"/>
        <v>18.04</v>
      </c>
      <c r="K393" s="583"/>
    </row>
    <row r="394" spans="1:11" ht="24" customHeight="1" x14ac:dyDescent="0.25">
      <c r="B394" s="590" t="s">
        <v>256</v>
      </c>
      <c r="C394" s="468"/>
      <c r="D394" s="596"/>
      <c r="E394" s="468"/>
      <c r="F394" s="586"/>
      <c r="G394" s="627"/>
      <c r="H394" s="586"/>
      <c r="I394" s="627"/>
      <c r="J394" s="586"/>
      <c r="K394" s="139"/>
    </row>
    <row r="395" spans="1:11" ht="23.25" customHeight="1" x14ac:dyDescent="0.2">
      <c r="A395" s="693" t="s">
        <v>424</v>
      </c>
      <c r="B395" s="694"/>
      <c r="C395" s="416">
        <v>75</v>
      </c>
      <c r="D395" s="417"/>
      <c r="E395" s="418"/>
      <c r="F395" s="601">
        <v>8.4</v>
      </c>
      <c r="G395" s="417">
        <v>4.76</v>
      </c>
      <c r="H395" s="418">
        <v>28.43</v>
      </c>
      <c r="I395" s="417">
        <v>201</v>
      </c>
      <c r="J395" s="418"/>
      <c r="K395" s="656" t="s">
        <v>358</v>
      </c>
    </row>
    <row r="396" spans="1:11" ht="15" customHeight="1" x14ac:dyDescent="0.2">
      <c r="A396" s="693"/>
      <c r="B396" s="694" t="s">
        <v>50</v>
      </c>
      <c r="C396" s="416"/>
      <c r="D396" s="417">
        <v>23.25</v>
      </c>
      <c r="E396" s="418">
        <v>23.25</v>
      </c>
      <c r="F396" s="601"/>
      <c r="G396" s="417"/>
      <c r="H396" s="418"/>
      <c r="I396" s="417"/>
      <c r="J396" s="418"/>
      <c r="K396" s="197"/>
    </row>
    <row r="397" spans="1:11" ht="15" customHeight="1" x14ac:dyDescent="0.2">
      <c r="A397" s="693"/>
      <c r="B397" s="694" t="s">
        <v>142</v>
      </c>
      <c r="C397" s="416"/>
      <c r="D397" s="417">
        <v>0.75</v>
      </c>
      <c r="E397" s="418">
        <v>0.75</v>
      </c>
      <c r="F397" s="601"/>
      <c r="G397" s="417"/>
      <c r="H397" s="418"/>
      <c r="I397" s="417"/>
      <c r="J397" s="418"/>
      <c r="K397" s="197"/>
    </row>
    <row r="398" spans="1:11" ht="15" customHeight="1" x14ac:dyDescent="0.2">
      <c r="A398" s="693"/>
      <c r="B398" s="696" t="s">
        <v>356</v>
      </c>
      <c r="C398" s="416"/>
      <c r="D398" s="417">
        <v>2.34</v>
      </c>
      <c r="E398" s="418">
        <v>1.95</v>
      </c>
      <c r="F398" s="601"/>
      <c r="G398" s="417"/>
      <c r="H398" s="418"/>
      <c r="I398" s="417"/>
      <c r="J398" s="418"/>
      <c r="K398" s="197"/>
    </row>
    <row r="399" spans="1:11" ht="15" customHeight="1" x14ac:dyDescent="0.2">
      <c r="A399" s="693"/>
      <c r="B399" s="694" t="s">
        <v>31</v>
      </c>
      <c r="C399" s="416"/>
      <c r="D399" s="417">
        <v>1.95</v>
      </c>
      <c r="E399" s="418">
        <v>1.95</v>
      </c>
      <c r="F399" s="601"/>
      <c r="G399" s="417"/>
      <c r="H399" s="418"/>
      <c r="I399" s="417"/>
      <c r="J399" s="418"/>
      <c r="K399" s="197"/>
    </row>
    <row r="400" spans="1:11" ht="15" customHeight="1" x14ac:dyDescent="0.2">
      <c r="A400" s="693"/>
      <c r="B400" s="694" t="s">
        <v>216</v>
      </c>
      <c r="C400" s="416"/>
      <c r="D400" s="417">
        <v>0.75</v>
      </c>
      <c r="E400" s="418">
        <v>0.75</v>
      </c>
      <c r="F400" s="601"/>
      <c r="G400" s="417"/>
      <c r="H400" s="418"/>
      <c r="I400" s="417"/>
      <c r="J400" s="418"/>
      <c r="K400" s="197"/>
    </row>
    <row r="401" spans="1:11" ht="15" customHeight="1" x14ac:dyDescent="0.2">
      <c r="A401" s="693"/>
      <c r="B401" s="694" t="s">
        <v>27</v>
      </c>
      <c r="C401" s="416"/>
      <c r="D401" s="417">
        <v>9.4</v>
      </c>
      <c r="E401" s="418">
        <v>9.4</v>
      </c>
      <c r="F401" s="601"/>
      <c r="G401" s="417"/>
      <c r="H401" s="418"/>
      <c r="I401" s="417"/>
      <c r="J401" s="418"/>
      <c r="K401" s="197"/>
    </row>
    <row r="402" spans="1:11" ht="15" customHeight="1" x14ac:dyDescent="0.2">
      <c r="A402" s="693"/>
      <c r="B402" s="694" t="s">
        <v>217</v>
      </c>
      <c r="C402" s="416"/>
      <c r="D402" s="417">
        <v>0.23</v>
      </c>
      <c r="E402" s="418">
        <v>0.23</v>
      </c>
      <c r="F402" s="601"/>
      <c r="G402" s="417"/>
      <c r="H402" s="418"/>
      <c r="I402" s="417"/>
      <c r="J402" s="418"/>
      <c r="K402" s="197"/>
    </row>
    <row r="403" spans="1:11" ht="15" customHeight="1" x14ac:dyDescent="0.2">
      <c r="A403" s="693"/>
      <c r="B403" s="694" t="s">
        <v>186</v>
      </c>
      <c r="C403" s="416"/>
      <c r="D403" s="417">
        <v>0.3</v>
      </c>
      <c r="E403" s="418">
        <v>0.3</v>
      </c>
      <c r="F403" s="601"/>
      <c r="G403" s="417"/>
      <c r="H403" s="418"/>
      <c r="I403" s="417"/>
      <c r="J403" s="418"/>
      <c r="K403" s="197"/>
    </row>
    <row r="404" spans="1:11" ht="15" customHeight="1" x14ac:dyDescent="0.2">
      <c r="A404" s="693"/>
      <c r="B404" s="694" t="s">
        <v>146</v>
      </c>
      <c r="C404" s="416"/>
      <c r="D404" s="417"/>
      <c r="E404" s="418">
        <v>37.5</v>
      </c>
      <c r="F404" s="601"/>
      <c r="G404" s="417"/>
      <c r="H404" s="418"/>
      <c r="I404" s="417"/>
      <c r="J404" s="418"/>
      <c r="K404" s="197"/>
    </row>
    <row r="405" spans="1:11" ht="15" customHeight="1" x14ac:dyDescent="0.2">
      <c r="A405" s="693"/>
      <c r="B405" s="694" t="s">
        <v>324</v>
      </c>
      <c r="C405" s="416"/>
      <c r="D405" s="417">
        <v>17.850000000000001</v>
      </c>
      <c r="E405" s="418">
        <v>17</v>
      </c>
      <c r="F405" s="601"/>
      <c r="G405" s="417"/>
      <c r="H405" s="418"/>
      <c r="I405" s="417"/>
      <c r="J405" s="418"/>
      <c r="K405" s="197"/>
    </row>
    <row r="406" spans="1:11" ht="15" customHeight="1" x14ac:dyDescent="0.2">
      <c r="A406" s="693"/>
      <c r="B406" s="694" t="s">
        <v>295</v>
      </c>
      <c r="C406" s="416"/>
      <c r="D406" s="417">
        <v>17.850000000000001</v>
      </c>
      <c r="E406" s="418">
        <v>17</v>
      </c>
      <c r="F406" s="601"/>
      <c r="G406" s="417"/>
      <c r="H406" s="418"/>
      <c r="I406" s="417"/>
      <c r="J406" s="418"/>
      <c r="K406" s="197"/>
    </row>
    <row r="407" spans="1:11" ht="15" customHeight="1" x14ac:dyDescent="0.2">
      <c r="A407" s="693"/>
      <c r="B407" s="694" t="s">
        <v>131</v>
      </c>
      <c r="C407" s="416"/>
      <c r="D407" s="417">
        <v>29.3</v>
      </c>
      <c r="E407" s="418">
        <v>22</v>
      </c>
      <c r="F407" s="601"/>
      <c r="G407" s="417"/>
      <c r="H407" s="418"/>
      <c r="I407" s="417"/>
      <c r="J407" s="418"/>
      <c r="K407" s="197"/>
    </row>
    <row r="408" spans="1:11" ht="15" customHeight="1" x14ac:dyDescent="0.2">
      <c r="A408" s="693"/>
      <c r="B408" s="694" t="s">
        <v>40</v>
      </c>
      <c r="C408" s="416"/>
      <c r="D408" s="417">
        <v>7.8</v>
      </c>
      <c r="E408" s="418">
        <v>6.5</v>
      </c>
      <c r="F408" s="601"/>
      <c r="G408" s="417"/>
      <c r="H408" s="418"/>
      <c r="I408" s="417"/>
      <c r="J408" s="418"/>
      <c r="K408" s="197"/>
    </row>
    <row r="409" spans="1:11" ht="15" customHeight="1" x14ac:dyDescent="0.2">
      <c r="A409" s="693"/>
      <c r="B409" s="694" t="s">
        <v>31</v>
      </c>
      <c r="C409" s="416"/>
      <c r="D409" s="417">
        <v>3.4</v>
      </c>
      <c r="E409" s="418">
        <v>3.4</v>
      </c>
      <c r="F409" s="601"/>
      <c r="G409" s="417"/>
      <c r="H409" s="418"/>
      <c r="I409" s="417"/>
      <c r="J409" s="418"/>
      <c r="K409" s="197"/>
    </row>
    <row r="410" spans="1:11" ht="15" customHeight="1" x14ac:dyDescent="0.2">
      <c r="A410" s="693"/>
      <c r="B410" s="694" t="s">
        <v>186</v>
      </c>
      <c r="C410" s="416"/>
      <c r="D410" s="417">
        <v>0.4</v>
      </c>
      <c r="E410" s="418">
        <v>0.4</v>
      </c>
      <c r="F410" s="601"/>
      <c r="G410" s="417"/>
      <c r="H410" s="418"/>
      <c r="I410" s="417"/>
      <c r="J410" s="418"/>
      <c r="K410" s="197"/>
    </row>
    <row r="411" spans="1:11" ht="15" customHeight="1" x14ac:dyDescent="0.2">
      <c r="A411" s="693"/>
      <c r="B411" s="694" t="s">
        <v>359</v>
      </c>
      <c r="C411" s="416"/>
      <c r="D411" s="417"/>
      <c r="E411" s="418">
        <v>49</v>
      </c>
      <c r="F411" s="601"/>
      <c r="G411" s="417"/>
      <c r="H411" s="418"/>
      <c r="I411" s="417"/>
      <c r="J411" s="418"/>
      <c r="K411" s="197"/>
    </row>
    <row r="412" spans="1:11" ht="15" customHeight="1" x14ac:dyDescent="0.2">
      <c r="A412" s="693"/>
      <c r="B412" s="694" t="s">
        <v>356</v>
      </c>
      <c r="C412" s="416"/>
      <c r="D412" s="417">
        <v>1.44</v>
      </c>
      <c r="E412" s="418">
        <v>1.2</v>
      </c>
      <c r="F412" s="601"/>
      <c r="G412" s="417"/>
      <c r="H412" s="418"/>
      <c r="I412" s="417"/>
      <c r="J412" s="418"/>
      <c r="K412" s="197"/>
    </row>
    <row r="413" spans="1:11" ht="26.25" customHeight="1" x14ac:dyDescent="0.2">
      <c r="A413" s="693"/>
      <c r="B413" s="694" t="s">
        <v>360</v>
      </c>
      <c r="C413" s="416"/>
      <c r="D413" s="417">
        <v>0.23</v>
      </c>
      <c r="E413" s="418">
        <v>0.23</v>
      </c>
      <c r="F413" s="601"/>
      <c r="G413" s="417"/>
      <c r="H413" s="418"/>
      <c r="I413" s="417"/>
      <c r="J413" s="418"/>
      <c r="K413" s="197"/>
    </row>
    <row r="414" spans="1:11" ht="30.75" customHeight="1" x14ac:dyDescent="0.2">
      <c r="A414" s="693"/>
      <c r="B414" s="694" t="s">
        <v>361</v>
      </c>
      <c r="C414" s="416"/>
      <c r="D414" s="417">
        <v>0.75</v>
      </c>
      <c r="E414" s="418">
        <v>0.75</v>
      </c>
      <c r="F414" s="601"/>
      <c r="G414" s="417"/>
      <c r="H414" s="418"/>
      <c r="I414" s="417"/>
      <c r="J414" s="418"/>
      <c r="K414" s="197"/>
    </row>
    <row r="415" spans="1:11" ht="23.25" customHeight="1" x14ac:dyDescent="0.25">
      <c r="A415" s="457" t="s">
        <v>124</v>
      </c>
      <c r="C415" s="468" t="s">
        <v>164</v>
      </c>
      <c r="D415" s="596"/>
      <c r="E415" s="468"/>
      <c r="F415" s="596">
        <v>5.2999999999999999E-2</v>
      </c>
      <c r="G415" s="468">
        <v>1.4999999999999999E-2</v>
      </c>
      <c r="H415" s="596">
        <v>5.0199999999999996</v>
      </c>
      <c r="I415" s="468">
        <v>20.079999999999998</v>
      </c>
      <c r="J415" s="596">
        <v>0.02</v>
      </c>
      <c r="K415" s="139" t="s">
        <v>451</v>
      </c>
    </row>
    <row r="416" spans="1:11" ht="15" customHeight="1" x14ac:dyDescent="0.25">
      <c r="A416" s="457"/>
      <c r="B416" s="561" t="s">
        <v>207</v>
      </c>
      <c r="C416" s="468"/>
      <c r="D416" s="596">
        <v>0.4</v>
      </c>
      <c r="E416" s="468">
        <v>0.4</v>
      </c>
      <c r="F416" s="596"/>
      <c r="G416" s="468"/>
      <c r="H416" s="596"/>
      <c r="I416" s="468"/>
      <c r="J416" s="596"/>
      <c r="K416" s="139"/>
    </row>
    <row r="417" spans="1:11" ht="15" customHeight="1" x14ac:dyDescent="0.25">
      <c r="A417" s="457"/>
      <c r="B417" s="561" t="s">
        <v>29</v>
      </c>
      <c r="C417" s="468"/>
      <c r="D417" s="596">
        <v>5</v>
      </c>
      <c r="E417" s="468">
        <v>5</v>
      </c>
      <c r="F417" s="596"/>
      <c r="G417" s="468"/>
      <c r="H417" s="596"/>
      <c r="I417" s="468"/>
      <c r="J417" s="596"/>
      <c r="K417" s="139"/>
    </row>
    <row r="418" spans="1:11" ht="15" customHeight="1" x14ac:dyDescent="0.25">
      <c r="A418" s="457"/>
      <c r="B418" s="561" t="s">
        <v>28</v>
      </c>
      <c r="C418" s="468"/>
      <c r="D418" s="596">
        <v>150</v>
      </c>
      <c r="E418" s="468">
        <v>150</v>
      </c>
      <c r="F418" s="596"/>
      <c r="G418" s="468"/>
      <c r="H418" s="596"/>
      <c r="I418" s="468"/>
      <c r="J418" s="596"/>
      <c r="K418" s="139"/>
    </row>
    <row r="419" spans="1:11" ht="24.75" customHeight="1" thickBot="1" x14ac:dyDescent="0.3">
      <c r="A419" s="457" t="s">
        <v>354</v>
      </c>
      <c r="C419" s="468">
        <v>200</v>
      </c>
      <c r="D419" s="596">
        <v>200</v>
      </c>
      <c r="E419" s="629">
        <v>200</v>
      </c>
      <c r="F419" s="586">
        <v>1</v>
      </c>
      <c r="G419" s="463"/>
      <c r="H419" s="586">
        <v>20.2</v>
      </c>
      <c r="I419" s="463">
        <v>84.44</v>
      </c>
      <c r="J419" s="586">
        <v>4</v>
      </c>
      <c r="K419" s="286" t="s">
        <v>462</v>
      </c>
    </row>
    <row r="420" spans="1:11" ht="15.75" customHeight="1" thickBot="1" x14ac:dyDescent="0.3">
      <c r="A420" s="731" t="s">
        <v>37</v>
      </c>
      <c r="B420" s="645"/>
      <c r="C420" s="732">
        <v>430</v>
      </c>
      <c r="D420" s="733"/>
      <c r="E420" s="732"/>
      <c r="F420" s="734">
        <f>F395+F415+F419</f>
        <v>9.4530000000000012</v>
      </c>
      <c r="G420" s="734">
        <f t="shared" ref="G420:J420" si="7">G395+G415+G419</f>
        <v>4.7749999999999995</v>
      </c>
      <c r="H420" s="734">
        <f t="shared" si="7"/>
        <v>53.650000000000006</v>
      </c>
      <c r="I420" s="734">
        <f t="shared" si="7"/>
        <v>305.52</v>
      </c>
      <c r="J420" s="734">
        <f t="shared" si="7"/>
        <v>4.0199999999999996</v>
      </c>
      <c r="K420" s="735"/>
    </row>
    <row r="421" spans="1:11" ht="15.75" customHeight="1" thickBot="1" x14ac:dyDescent="0.3">
      <c r="A421" s="736" t="s">
        <v>60</v>
      </c>
      <c r="B421" s="622"/>
      <c r="C421" s="737">
        <f>C342+C346+C393+C420</f>
        <v>1489</v>
      </c>
      <c r="D421" s="738"/>
      <c r="E421" s="737"/>
      <c r="F421" s="739">
        <f>F342+F346+F393+F420</f>
        <v>42.269801702801701</v>
      </c>
      <c r="G421" s="515">
        <f>G342+G346+G393+G420</f>
        <v>48.164193032193033</v>
      </c>
      <c r="H421" s="739">
        <f>H342+H346+H393+H420</f>
        <v>164.09572527472528</v>
      </c>
      <c r="I421" s="515">
        <f>I342+I346+I393+I420</f>
        <v>1282.8064835164835</v>
      </c>
      <c r="J421" s="739">
        <f>J342+J346+J393+J420</f>
        <v>24.419999999999998</v>
      </c>
      <c r="K421" s="664"/>
    </row>
    <row r="422" spans="1:11" ht="15" customHeight="1" x14ac:dyDescent="0.25">
      <c r="A422" s="590"/>
      <c r="B422" s="590"/>
      <c r="C422" s="679"/>
      <c r="D422" s="740"/>
      <c r="E422" s="596"/>
      <c r="F422" s="591"/>
      <c r="G422" s="591"/>
      <c r="H422" s="591"/>
      <c r="I422" s="591"/>
      <c r="J422" s="591"/>
      <c r="K422" s="624"/>
    </row>
    <row r="423" spans="1:11" ht="15.75" customHeight="1" thickBot="1" x14ac:dyDescent="0.3">
      <c r="A423" s="590" t="s">
        <v>90</v>
      </c>
      <c r="B423" s="590"/>
      <c r="C423" s="622"/>
      <c r="D423" s="590"/>
      <c r="K423" s="622"/>
    </row>
    <row r="424" spans="1:11" ht="23.25" customHeight="1" x14ac:dyDescent="0.25">
      <c r="A424" s="623" t="s">
        <v>5</v>
      </c>
      <c r="B424" s="624"/>
      <c r="C424" s="625" t="s">
        <v>6</v>
      </c>
      <c r="D424" s="625" t="s">
        <v>7</v>
      </c>
      <c r="E424" s="681" t="s">
        <v>7</v>
      </c>
      <c r="F424" s="801" t="s">
        <v>8</v>
      </c>
      <c r="G424" s="802"/>
      <c r="H424" s="803"/>
      <c r="I424" s="627" t="s">
        <v>9</v>
      </c>
      <c r="J424" s="628" t="s">
        <v>10</v>
      </c>
      <c r="K424" s="625" t="s">
        <v>62</v>
      </c>
    </row>
    <row r="425" spans="1:11" ht="15.75" customHeight="1" thickBot="1" x14ac:dyDescent="0.3">
      <c r="A425" s="457" t="s">
        <v>12</v>
      </c>
      <c r="C425" s="468" t="s">
        <v>13</v>
      </c>
      <c r="D425" s="629" t="s">
        <v>14</v>
      </c>
      <c r="E425" s="598" t="s">
        <v>14</v>
      </c>
      <c r="F425" s="630"/>
      <c r="G425" s="631"/>
      <c r="H425" s="631"/>
      <c r="I425" s="500" t="s">
        <v>122</v>
      </c>
      <c r="K425" s="468" t="s">
        <v>63</v>
      </c>
    </row>
    <row r="426" spans="1:11" ht="15.75" customHeight="1" thickBot="1" x14ac:dyDescent="0.3">
      <c r="A426" s="457"/>
      <c r="C426" s="468"/>
      <c r="D426" s="629" t="s">
        <v>16</v>
      </c>
      <c r="E426" s="634" t="s">
        <v>17</v>
      </c>
      <c r="F426" s="627" t="s">
        <v>18</v>
      </c>
      <c r="G426" s="627" t="s">
        <v>19</v>
      </c>
      <c r="H426" s="650" t="s">
        <v>20</v>
      </c>
      <c r="I426" s="627" t="s">
        <v>21</v>
      </c>
      <c r="J426" s="650" t="s">
        <v>22</v>
      </c>
      <c r="K426" s="468"/>
    </row>
    <row r="427" spans="1:11" ht="15" customHeight="1" x14ac:dyDescent="0.25">
      <c r="A427" s="623"/>
      <c r="B427" s="638" t="s">
        <v>23</v>
      </c>
      <c r="C427" s="625"/>
      <c r="D427" s="702"/>
      <c r="E427" s="639"/>
      <c r="F427" s="704"/>
      <c r="G427" s="641"/>
      <c r="H427" s="704"/>
      <c r="I427" s="641"/>
      <c r="J427" s="704"/>
      <c r="K427" s="639"/>
    </row>
    <row r="428" spans="1:11" ht="23.25" customHeight="1" x14ac:dyDescent="0.25">
      <c r="A428" s="457" t="s">
        <v>323</v>
      </c>
      <c r="C428" s="468">
        <v>180</v>
      </c>
      <c r="D428" s="586"/>
      <c r="E428" s="463"/>
      <c r="F428" s="586">
        <v>5.18</v>
      </c>
      <c r="G428" s="463">
        <v>4.6900000000000004</v>
      </c>
      <c r="H428" s="586">
        <v>15.15</v>
      </c>
      <c r="I428" s="463">
        <v>119.16</v>
      </c>
      <c r="J428" s="586">
        <v>0.68</v>
      </c>
      <c r="K428" s="139" t="s">
        <v>469</v>
      </c>
    </row>
    <row r="429" spans="1:11" ht="15" customHeight="1" x14ac:dyDescent="0.25">
      <c r="A429" s="457"/>
      <c r="B429" s="561" t="s">
        <v>322</v>
      </c>
      <c r="C429" s="468"/>
      <c r="D429" s="586">
        <v>14.4</v>
      </c>
      <c r="E429" s="463">
        <v>14.4</v>
      </c>
      <c r="F429" s="586"/>
      <c r="G429" s="463"/>
      <c r="H429" s="586"/>
      <c r="I429" s="463"/>
      <c r="J429" s="586"/>
      <c r="K429" s="139"/>
    </row>
    <row r="430" spans="1:11" ht="15" customHeight="1" x14ac:dyDescent="0.25">
      <c r="A430" s="457"/>
      <c r="B430" s="561" t="s">
        <v>29</v>
      </c>
      <c r="C430" s="468"/>
      <c r="D430" s="586">
        <v>1.4</v>
      </c>
      <c r="E430" s="463">
        <v>1.4</v>
      </c>
      <c r="F430" s="586"/>
      <c r="G430" s="463"/>
      <c r="H430" s="586"/>
      <c r="I430" s="463"/>
      <c r="J430" s="586"/>
      <c r="K430" s="139"/>
    </row>
    <row r="431" spans="1:11" ht="15" customHeight="1" x14ac:dyDescent="0.25">
      <c r="A431" s="457"/>
      <c r="B431" s="561" t="s">
        <v>27</v>
      </c>
      <c r="C431" s="468"/>
      <c r="D431" s="586">
        <v>126</v>
      </c>
      <c r="E431" s="463">
        <v>126</v>
      </c>
      <c r="F431" s="586"/>
      <c r="G431" s="463"/>
      <c r="H431" s="586"/>
      <c r="I431" s="463"/>
      <c r="J431" s="586"/>
      <c r="K431" s="139"/>
    </row>
    <row r="432" spans="1:11" ht="15" customHeight="1" x14ac:dyDescent="0.25">
      <c r="A432" s="457"/>
      <c r="B432" s="561" t="s">
        <v>28</v>
      </c>
      <c r="C432" s="468"/>
      <c r="D432" s="586">
        <v>54</v>
      </c>
      <c r="E432" s="463">
        <v>54</v>
      </c>
      <c r="F432" s="586"/>
      <c r="G432" s="463"/>
      <c r="H432" s="586"/>
      <c r="I432" s="463"/>
      <c r="J432" s="586"/>
      <c r="K432" s="139"/>
    </row>
    <row r="433" spans="1:11" ht="15" customHeight="1" x14ac:dyDescent="0.25">
      <c r="A433" s="457"/>
      <c r="B433" s="561" t="s">
        <v>31</v>
      </c>
      <c r="C433" s="468"/>
      <c r="D433" s="586">
        <v>1.8</v>
      </c>
      <c r="E433" s="463">
        <v>1.8</v>
      </c>
      <c r="F433" s="586"/>
      <c r="G433" s="463"/>
      <c r="H433" s="586"/>
      <c r="I433" s="463"/>
      <c r="J433" s="586"/>
      <c r="K433" s="139"/>
    </row>
    <row r="434" spans="1:11" ht="15" customHeight="1" x14ac:dyDescent="0.25">
      <c r="A434" s="457"/>
      <c r="B434" s="561" t="s">
        <v>30</v>
      </c>
      <c r="C434" s="468"/>
      <c r="D434" s="586">
        <v>0.8</v>
      </c>
      <c r="E434" s="463">
        <v>0.8</v>
      </c>
      <c r="F434" s="586"/>
      <c r="G434" s="463"/>
      <c r="H434" s="586"/>
      <c r="I434" s="463"/>
      <c r="J434" s="586"/>
      <c r="K434" s="139"/>
    </row>
    <row r="435" spans="1:11" ht="23.25" customHeight="1" x14ac:dyDescent="0.25">
      <c r="A435" s="457" t="s">
        <v>65</v>
      </c>
      <c r="C435" s="468" t="s">
        <v>249</v>
      </c>
      <c r="D435" s="587"/>
      <c r="E435" s="500"/>
      <c r="F435" s="586">
        <v>3.6702000000000004</v>
      </c>
      <c r="G435" s="463">
        <v>3.1896</v>
      </c>
      <c r="H435" s="586">
        <v>10.87</v>
      </c>
      <c r="I435" s="463">
        <v>90.78</v>
      </c>
      <c r="J435" s="586">
        <v>1.43</v>
      </c>
      <c r="K435" s="139" t="s">
        <v>454</v>
      </c>
    </row>
    <row r="436" spans="1:11" ht="15" customHeight="1" x14ac:dyDescent="0.25">
      <c r="A436" s="457"/>
      <c r="B436" s="561" t="s">
        <v>66</v>
      </c>
      <c r="C436" s="468"/>
      <c r="D436" s="586">
        <v>2</v>
      </c>
      <c r="E436" s="463">
        <v>2</v>
      </c>
      <c r="F436" s="586"/>
      <c r="G436" s="463"/>
      <c r="H436" s="586"/>
      <c r="I436" s="463"/>
      <c r="J436" s="586"/>
      <c r="K436" s="139"/>
    </row>
    <row r="437" spans="1:11" ht="15" customHeight="1" x14ac:dyDescent="0.25">
      <c r="A437" s="457"/>
      <c r="B437" s="561" t="s">
        <v>29</v>
      </c>
      <c r="C437" s="468"/>
      <c r="D437" s="586">
        <v>6</v>
      </c>
      <c r="E437" s="463">
        <v>6</v>
      </c>
      <c r="F437" s="586"/>
      <c r="G437" s="463"/>
      <c r="H437" s="586"/>
      <c r="I437" s="463"/>
      <c r="J437" s="586"/>
      <c r="K437" s="139"/>
    </row>
    <row r="438" spans="1:11" ht="15" customHeight="1" x14ac:dyDescent="0.25">
      <c r="A438" s="595"/>
      <c r="B438" s="561" t="s">
        <v>27</v>
      </c>
      <c r="C438" s="468"/>
      <c r="D438" s="586">
        <v>110</v>
      </c>
      <c r="E438" s="463">
        <v>110</v>
      </c>
      <c r="F438" s="586"/>
      <c r="G438" s="463"/>
      <c r="H438" s="586"/>
      <c r="I438" s="463"/>
      <c r="J438" s="586"/>
      <c r="K438" s="139"/>
    </row>
    <row r="439" spans="1:11" ht="15" customHeight="1" x14ac:dyDescent="0.25">
      <c r="A439" s="595"/>
      <c r="B439" s="561" t="s">
        <v>28</v>
      </c>
      <c r="C439" s="468"/>
      <c r="D439" s="586">
        <v>80</v>
      </c>
      <c r="E439" s="463">
        <v>80</v>
      </c>
      <c r="F439" s="586"/>
      <c r="G439" s="463"/>
      <c r="H439" s="586"/>
      <c r="I439" s="463"/>
      <c r="J439" s="586"/>
      <c r="K439" s="139"/>
    </row>
    <row r="440" spans="1:11" ht="23.25" customHeight="1" x14ac:dyDescent="0.25">
      <c r="A440" s="457" t="s">
        <v>34</v>
      </c>
      <c r="C440" s="459" t="s">
        <v>123</v>
      </c>
      <c r="D440" s="457"/>
      <c r="E440" s="139"/>
      <c r="F440" s="466">
        <v>1.915</v>
      </c>
      <c r="G440" s="463">
        <v>4.3549999999999995</v>
      </c>
      <c r="H440" s="586">
        <v>12.92</v>
      </c>
      <c r="I440" s="463">
        <v>98.5</v>
      </c>
      <c r="J440" s="596"/>
      <c r="K440" s="139" t="s">
        <v>329</v>
      </c>
    </row>
    <row r="441" spans="1:11" ht="15" customHeight="1" x14ac:dyDescent="0.25">
      <c r="A441" s="457"/>
      <c r="B441" s="561" t="s">
        <v>36</v>
      </c>
      <c r="C441" s="468"/>
      <c r="D441" s="595">
        <v>25</v>
      </c>
      <c r="E441" s="468">
        <v>25</v>
      </c>
      <c r="F441" s="595"/>
      <c r="G441" s="468"/>
      <c r="H441" s="596"/>
      <c r="I441" s="468"/>
      <c r="J441" s="596"/>
      <c r="K441" s="139"/>
    </row>
    <row r="442" spans="1:11" ht="15" customHeight="1" thickBot="1" x14ac:dyDescent="0.3">
      <c r="A442" s="457"/>
      <c r="B442" s="561" t="s">
        <v>31</v>
      </c>
      <c r="C442" s="468"/>
      <c r="D442" s="595">
        <v>5</v>
      </c>
      <c r="E442" s="468">
        <v>5</v>
      </c>
      <c r="F442" s="595" t="s">
        <v>3</v>
      </c>
      <c r="G442" s="629"/>
      <c r="H442" s="596"/>
      <c r="I442" s="629"/>
      <c r="J442" s="596"/>
      <c r="K442" s="139"/>
    </row>
    <row r="443" spans="1:11" ht="15.75" customHeight="1" thickBot="1" x14ac:dyDescent="0.3">
      <c r="A443" s="644" t="s">
        <v>37</v>
      </c>
      <c r="B443" s="645"/>
      <c r="C443" s="646">
        <v>396</v>
      </c>
      <c r="D443" s="665"/>
      <c r="E443" s="634"/>
      <c r="F443" s="515">
        <f>F428+F435+F440</f>
        <v>10.7652</v>
      </c>
      <c r="G443" s="515">
        <f t="shared" ref="G443:J443" si="8">G428+G435+G440</f>
        <v>12.2346</v>
      </c>
      <c r="H443" s="515">
        <f t="shared" si="8"/>
        <v>38.94</v>
      </c>
      <c r="I443" s="515">
        <f t="shared" si="8"/>
        <v>308.44</v>
      </c>
      <c r="J443" s="515">
        <f t="shared" si="8"/>
        <v>2.11</v>
      </c>
      <c r="K443" s="583"/>
    </row>
    <row r="444" spans="1:11" ht="16.5" customHeight="1" x14ac:dyDescent="0.25">
      <c r="A444" s="457"/>
      <c r="B444" s="590" t="s">
        <v>38</v>
      </c>
      <c r="C444" s="459"/>
      <c r="D444" s="596"/>
      <c r="E444" s="625"/>
      <c r="F444" s="586"/>
      <c r="G444" s="463"/>
      <c r="H444" s="586"/>
      <c r="I444" s="463"/>
      <c r="J444" s="586"/>
      <c r="K444" s="139"/>
    </row>
    <row r="445" spans="1:11" ht="17.25" customHeight="1" x14ac:dyDescent="0.25">
      <c r="A445" s="457" t="s">
        <v>151</v>
      </c>
      <c r="C445" s="468" t="s">
        <v>233</v>
      </c>
      <c r="D445" s="596"/>
      <c r="E445" s="468"/>
      <c r="F445" s="586">
        <v>4.3499999999999996</v>
      </c>
      <c r="G445" s="463">
        <v>3.75</v>
      </c>
      <c r="H445" s="586">
        <v>8</v>
      </c>
      <c r="I445" s="463">
        <v>83</v>
      </c>
      <c r="J445" s="596">
        <v>1.05</v>
      </c>
      <c r="K445" s="139" t="s">
        <v>137</v>
      </c>
    </row>
    <row r="446" spans="1:11" ht="17.25" customHeight="1" x14ac:dyDescent="0.25">
      <c r="A446" s="561" t="s">
        <v>412</v>
      </c>
      <c r="B446" s="561" t="s">
        <v>157</v>
      </c>
      <c r="C446" s="468"/>
      <c r="D446" s="596">
        <v>155</v>
      </c>
      <c r="E446" s="468">
        <v>150</v>
      </c>
      <c r="F446" s="596"/>
      <c r="G446" s="468"/>
      <c r="H446" s="596"/>
      <c r="I446" s="468"/>
      <c r="J446" s="596"/>
      <c r="K446" s="139"/>
    </row>
    <row r="447" spans="1:11" ht="15" customHeight="1" thickBot="1" x14ac:dyDescent="0.3">
      <c r="A447" s="457"/>
      <c r="B447" s="561" t="s">
        <v>59</v>
      </c>
      <c r="C447" s="468"/>
      <c r="D447" s="596">
        <v>2</v>
      </c>
      <c r="E447" s="468">
        <v>2</v>
      </c>
      <c r="F447" s="596"/>
      <c r="G447" s="629"/>
      <c r="H447" s="596"/>
      <c r="I447" s="629"/>
      <c r="J447" s="596"/>
      <c r="K447" s="139"/>
    </row>
    <row r="448" spans="1:11" ht="15.75" customHeight="1" thickBot="1" x14ac:dyDescent="0.3">
      <c r="A448" s="644" t="s">
        <v>37</v>
      </c>
      <c r="B448" s="645"/>
      <c r="C448" s="646">
        <v>152</v>
      </c>
      <c r="D448" s="665"/>
      <c r="E448" s="583"/>
      <c r="F448" s="709">
        <f>F445</f>
        <v>4.3499999999999996</v>
      </c>
      <c r="G448" s="648">
        <f t="shared" ref="G448:J448" si="9">G445</f>
        <v>3.75</v>
      </c>
      <c r="H448" s="709">
        <f t="shared" si="9"/>
        <v>8</v>
      </c>
      <c r="I448" s="648">
        <f t="shared" si="9"/>
        <v>83</v>
      </c>
      <c r="J448" s="709">
        <f t="shared" si="9"/>
        <v>1.05</v>
      </c>
      <c r="K448" s="583"/>
    </row>
    <row r="449" spans="1:11" ht="15" customHeight="1" x14ac:dyDescent="0.25">
      <c r="A449" s="623"/>
      <c r="B449" s="638" t="s">
        <v>39</v>
      </c>
      <c r="C449" s="684"/>
      <c r="D449" s="741"/>
      <c r="E449" s="710"/>
      <c r="F449" s="650"/>
      <c r="G449" s="627"/>
      <c r="H449" s="650"/>
      <c r="I449" s="627"/>
      <c r="J449" s="704"/>
      <c r="K449" s="652"/>
    </row>
    <row r="450" spans="1:11" ht="28.5" customHeight="1" x14ac:dyDescent="0.25">
      <c r="A450" s="457" t="s">
        <v>350</v>
      </c>
      <c r="C450" s="468">
        <v>40</v>
      </c>
      <c r="D450" s="586"/>
      <c r="E450" s="463"/>
      <c r="F450" s="586">
        <v>0.56999999999999995</v>
      </c>
      <c r="G450" s="463">
        <v>2.44</v>
      </c>
      <c r="H450" s="586">
        <v>3.34</v>
      </c>
      <c r="I450" s="463">
        <v>37.56</v>
      </c>
      <c r="J450" s="586">
        <v>2.67</v>
      </c>
      <c r="K450" s="286" t="s">
        <v>353</v>
      </c>
    </row>
    <row r="451" spans="1:11" ht="13.5" customHeight="1" x14ac:dyDescent="0.25">
      <c r="A451" s="457"/>
      <c r="B451" s="561" t="s">
        <v>273</v>
      </c>
      <c r="C451" s="468"/>
      <c r="D451" s="586">
        <v>48.64</v>
      </c>
      <c r="E451" s="463">
        <v>38</v>
      </c>
      <c r="F451" s="586"/>
      <c r="G451" s="463"/>
      <c r="H451" s="586"/>
      <c r="I451" s="463"/>
      <c r="J451" s="586"/>
      <c r="K451" s="463"/>
    </row>
    <row r="452" spans="1:11" ht="13.5" customHeight="1" x14ac:dyDescent="0.25">
      <c r="A452" s="457"/>
      <c r="B452" s="561" t="s">
        <v>128</v>
      </c>
      <c r="C452" s="468"/>
      <c r="D452" s="586">
        <v>2.4</v>
      </c>
      <c r="E452" s="463">
        <v>2.4</v>
      </c>
      <c r="F452" s="586"/>
      <c r="G452" s="463"/>
      <c r="H452" s="586"/>
      <c r="I452" s="463"/>
      <c r="J452" s="586"/>
      <c r="K452" s="463"/>
    </row>
    <row r="453" spans="1:11" ht="50.25" customHeight="1" x14ac:dyDescent="0.25">
      <c r="A453" s="457" t="s">
        <v>398</v>
      </c>
      <c r="C453" s="468" t="s">
        <v>306</v>
      </c>
      <c r="D453" s="586"/>
      <c r="E453" s="463"/>
      <c r="F453" s="586">
        <v>3.3802000000000003</v>
      </c>
      <c r="G453" s="463">
        <v>4.9778000000000002</v>
      </c>
      <c r="H453" s="586">
        <v>7.8684999999999983</v>
      </c>
      <c r="I453" s="463">
        <v>96.41</v>
      </c>
      <c r="J453" s="586">
        <v>7.95</v>
      </c>
      <c r="K453" s="139" t="s">
        <v>470</v>
      </c>
    </row>
    <row r="454" spans="1:11" ht="15.75" customHeight="1" x14ac:dyDescent="0.25">
      <c r="A454" s="457"/>
      <c r="B454" s="561" t="s">
        <v>44</v>
      </c>
      <c r="C454" s="468"/>
      <c r="D454" s="586">
        <v>59.85</v>
      </c>
      <c r="E454" s="463">
        <v>45</v>
      </c>
      <c r="F454" s="586"/>
      <c r="G454" s="463"/>
      <c r="H454" s="586"/>
      <c r="I454" s="463"/>
      <c r="J454" s="586"/>
      <c r="K454" s="139"/>
    </row>
    <row r="455" spans="1:11" ht="12.75" customHeight="1" x14ac:dyDescent="0.25">
      <c r="A455" s="457"/>
      <c r="B455" s="561" t="s">
        <v>185</v>
      </c>
      <c r="C455" s="468"/>
      <c r="D455" s="586">
        <v>15</v>
      </c>
      <c r="E455" s="463">
        <v>12</v>
      </c>
      <c r="F455" s="586"/>
      <c r="G455" s="463"/>
      <c r="H455" s="586"/>
      <c r="I455" s="463"/>
      <c r="J455" s="586"/>
      <c r="K455" s="139"/>
    </row>
    <row r="456" spans="1:11" ht="13.5" customHeight="1" x14ac:dyDescent="0.25">
      <c r="A456" s="457"/>
      <c r="B456" s="561" t="s">
        <v>45</v>
      </c>
      <c r="C456" s="468"/>
      <c r="D456" s="586">
        <v>7.5</v>
      </c>
      <c r="E456" s="463">
        <v>6</v>
      </c>
      <c r="F456" s="586"/>
      <c r="G456" s="463"/>
      <c r="H456" s="586"/>
      <c r="I456" s="463"/>
      <c r="J456" s="586"/>
      <c r="K456" s="139"/>
    </row>
    <row r="457" spans="1:11" ht="11.25" customHeight="1" x14ac:dyDescent="0.25">
      <c r="A457" s="457"/>
      <c r="B457" s="561" t="s">
        <v>40</v>
      </c>
      <c r="C457" s="468"/>
      <c r="D457" s="586">
        <v>7.2</v>
      </c>
      <c r="E457" s="463">
        <v>6</v>
      </c>
      <c r="F457" s="586"/>
      <c r="G457" s="463"/>
      <c r="H457" s="586"/>
      <c r="I457" s="463"/>
      <c r="J457" s="586"/>
      <c r="K457" s="139"/>
    </row>
    <row r="458" spans="1:11" ht="13.5" customHeight="1" x14ac:dyDescent="0.25">
      <c r="A458" s="457"/>
      <c r="B458" s="561" t="s">
        <v>46</v>
      </c>
      <c r="C458" s="468"/>
      <c r="D458" s="586">
        <v>3</v>
      </c>
      <c r="E458" s="463">
        <v>3</v>
      </c>
      <c r="F458" s="586"/>
      <c r="G458" s="463"/>
      <c r="H458" s="586"/>
      <c r="I458" s="463"/>
      <c r="J458" s="586"/>
      <c r="K458" s="139"/>
    </row>
    <row r="459" spans="1:11" ht="13.5" customHeight="1" x14ac:dyDescent="0.25">
      <c r="A459" s="457"/>
      <c r="B459" s="561" t="s">
        <v>105</v>
      </c>
      <c r="C459" s="468"/>
      <c r="D459" s="586">
        <v>16.38</v>
      </c>
      <c r="E459" s="463">
        <v>9</v>
      </c>
      <c r="F459" s="586"/>
      <c r="G459" s="463"/>
      <c r="H459" s="586"/>
      <c r="I459" s="463"/>
      <c r="J459" s="586"/>
      <c r="K459" s="139"/>
    </row>
    <row r="460" spans="1:11" ht="12" customHeight="1" x14ac:dyDescent="0.25">
      <c r="A460" s="457"/>
      <c r="B460" s="561" t="s">
        <v>186</v>
      </c>
      <c r="C460" s="468"/>
      <c r="D460" s="586">
        <v>0.5</v>
      </c>
      <c r="E460" s="463">
        <v>0.5</v>
      </c>
      <c r="F460" s="586"/>
      <c r="G460" s="463"/>
      <c r="H460" s="586"/>
      <c r="I460" s="463"/>
      <c r="K460" s="139"/>
    </row>
    <row r="461" spans="1:11" ht="10.5" customHeight="1" x14ac:dyDescent="0.25">
      <c r="A461" s="457"/>
      <c r="B461" s="561" t="s">
        <v>82</v>
      </c>
      <c r="C461" s="468"/>
      <c r="D461" s="586">
        <v>105</v>
      </c>
      <c r="E461" s="463">
        <v>105</v>
      </c>
      <c r="F461" s="586"/>
      <c r="G461" s="463"/>
      <c r="H461" s="586"/>
      <c r="I461" s="463"/>
      <c r="J461" s="586"/>
      <c r="K461" s="139"/>
    </row>
    <row r="462" spans="1:11" ht="10.5" customHeight="1" x14ac:dyDescent="0.25">
      <c r="A462" s="457"/>
      <c r="B462" s="561" t="s">
        <v>69</v>
      </c>
      <c r="C462" s="468"/>
      <c r="D462" s="586">
        <v>5</v>
      </c>
      <c r="E462" s="463">
        <v>5</v>
      </c>
      <c r="F462" s="586"/>
      <c r="G462" s="463"/>
      <c r="H462" s="586"/>
      <c r="I462" s="463"/>
      <c r="K462" s="139"/>
    </row>
    <row r="463" spans="1:11" ht="18" customHeight="1" x14ac:dyDescent="0.25">
      <c r="A463" s="457"/>
      <c r="B463" s="561" t="s">
        <v>324</v>
      </c>
      <c r="C463" s="468"/>
      <c r="D463" s="586">
        <v>11.97</v>
      </c>
      <c r="E463" s="463">
        <v>11.4</v>
      </c>
      <c r="F463" s="586"/>
      <c r="G463" s="463"/>
      <c r="H463" s="586"/>
      <c r="I463" s="463"/>
      <c r="K463" s="139"/>
    </row>
    <row r="464" spans="1:11" ht="12" customHeight="1" x14ac:dyDescent="0.25">
      <c r="A464" s="457"/>
      <c r="B464" s="561" t="s">
        <v>295</v>
      </c>
      <c r="C464" s="468"/>
      <c r="D464" s="586">
        <v>11.97</v>
      </c>
      <c r="E464" s="463">
        <v>11.4</v>
      </c>
      <c r="F464" s="586"/>
      <c r="G464" s="463"/>
      <c r="H464" s="586"/>
      <c r="I464" s="463"/>
      <c r="K464" s="139"/>
    </row>
    <row r="465" spans="1:11" ht="12" customHeight="1" x14ac:dyDescent="0.25">
      <c r="A465" s="457"/>
      <c r="B465" s="561" t="s">
        <v>40</v>
      </c>
      <c r="C465" s="468"/>
      <c r="D465" s="586">
        <v>1.19</v>
      </c>
      <c r="E465" s="463">
        <v>1</v>
      </c>
      <c r="F465" s="586"/>
      <c r="G465" s="463"/>
      <c r="H465" s="586"/>
      <c r="I465" s="463"/>
      <c r="K465" s="139"/>
    </row>
    <row r="466" spans="1:11" ht="12" customHeight="1" x14ac:dyDescent="0.25">
      <c r="A466" s="457"/>
      <c r="B466" s="561" t="s">
        <v>305</v>
      </c>
      <c r="C466" s="468"/>
      <c r="D466" s="586">
        <v>0.96</v>
      </c>
      <c r="E466" s="463">
        <v>0.8</v>
      </c>
      <c r="F466" s="586"/>
      <c r="G466" s="463"/>
      <c r="H466" s="586"/>
      <c r="I466" s="463"/>
      <c r="K466" s="139"/>
    </row>
    <row r="467" spans="1:11" ht="12" customHeight="1" x14ac:dyDescent="0.25">
      <c r="A467" s="457"/>
      <c r="B467" s="561" t="s">
        <v>171</v>
      </c>
      <c r="C467" s="468"/>
      <c r="D467" s="586">
        <v>1</v>
      </c>
      <c r="E467" s="463">
        <v>1</v>
      </c>
      <c r="F467" s="586"/>
      <c r="G467" s="463"/>
      <c r="H467" s="586"/>
      <c r="I467" s="463"/>
      <c r="K467" s="139"/>
    </row>
    <row r="468" spans="1:11" ht="12" customHeight="1" x14ac:dyDescent="0.25">
      <c r="A468" s="457"/>
      <c r="B468" s="561" t="s">
        <v>214</v>
      </c>
      <c r="C468" s="468"/>
      <c r="D468" s="586">
        <v>0.1</v>
      </c>
      <c r="E468" s="463">
        <v>0.1</v>
      </c>
      <c r="F468" s="586"/>
      <c r="G468" s="463"/>
      <c r="H468" s="586"/>
      <c r="I468" s="463"/>
      <c r="K468" s="139"/>
    </row>
    <row r="469" spans="1:11" ht="42.75" customHeight="1" x14ac:dyDescent="0.25">
      <c r="A469" s="457" t="s">
        <v>325</v>
      </c>
      <c r="C469" s="468" t="s">
        <v>212</v>
      </c>
      <c r="D469" s="586"/>
      <c r="E469" s="463"/>
      <c r="F469" s="586">
        <v>9.93</v>
      </c>
      <c r="G469" s="463">
        <v>8.14</v>
      </c>
      <c r="H469" s="586">
        <v>23.31</v>
      </c>
      <c r="I469" s="463">
        <v>206.57</v>
      </c>
      <c r="J469" s="586">
        <v>5.63</v>
      </c>
      <c r="K469" s="139" t="s">
        <v>150</v>
      </c>
    </row>
    <row r="470" spans="1:11" ht="18" customHeight="1" x14ac:dyDescent="0.25">
      <c r="A470" s="457"/>
      <c r="B470" s="561" t="s">
        <v>324</v>
      </c>
      <c r="C470" s="468"/>
      <c r="D470" s="586">
        <v>35.5</v>
      </c>
      <c r="E470" s="463">
        <v>34</v>
      </c>
      <c r="F470" s="586"/>
      <c r="G470" s="463"/>
      <c r="H470" s="586"/>
      <c r="I470" s="463"/>
      <c r="J470" s="586"/>
      <c r="K470" s="139"/>
    </row>
    <row r="471" spans="1:11" ht="12" customHeight="1" x14ac:dyDescent="0.25">
      <c r="A471" s="457"/>
      <c r="B471" s="561" t="s">
        <v>295</v>
      </c>
      <c r="C471" s="468"/>
      <c r="D471" s="586">
        <v>35.700000000000003</v>
      </c>
      <c r="E471" s="463">
        <v>34</v>
      </c>
      <c r="F471" s="586"/>
      <c r="G471" s="463"/>
      <c r="H471" s="586"/>
      <c r="I471" s="463"/>
      <c r="J471" s="586"/>
      <c r="K471" s="139"/>
    </row>
    <row r="472" spans="1:11" ht="12" customHeight="1" x14ac:dyDescent="0.25">
      <c r="A472" s="457"/>
      <c r="B472" s="561" t="s">
        <v>46</v>
      </c>
      <c r="C472" s="468"/>
      <c r="D472" s="586">
        <v>2.4</v>
      </c>
      <c r="E472" s="463">
        <v>2.4</v>
      </c>
      <c r="F472" s="586"/>
      <c r="G472" s="463"/>
      <c r="H472" s="586"/>
      <c r="I472" s="463"/>
      <c r="J472" s="586"/>
      <c r="K472" s="139"/>
    </row>
    <row r="473" spans="1:11" ht="12" customHeight="1" x14ac:dyDescent="0.25">
      <c r="A473" s="457"/>
      <c r="B473" s="561" t="s">
        <v>147</v>
      </c>
      <c r="C473" s="468"/>
      <c r="D473" s="586"/>
      <c r="E473" s="463">
        <v>26</v>
      </c>
      <c r="F473" s="586"/>
      <c r="G473" s="463"/>
      <c r="H473" s="586"/>
      <c r="I473" s="463"/>
      <c r="J473" s="586"/>
      <c r="K473" s="139"/>
    </row>
    <row r="474" spans="1:11" ht="12" customHeight="1" x14ac:dyDescent="0.25">
      <c r="A474" s="457"/>
      <c r="B474" s="561" t="s">
        <v>44</v>
      </c>
      <c r="C474" s="468"/>
      <c r="D474" s="586">
        <v>165.6</v>
      </c>
      <c r="E474" s="463">
        <v>124.5</v>
      </c>
      <c r="F474" s="586"/>
      <c r="G474" s="463"/>
      <c r="H474" s="586"/>
      <c r="I474" s="463"/>
      <c r="J474" s="586"/>
      <c r="K474" s="139"/>
    </row>
    <row r="475" spans="1:11" ht="12" customHeight="1" x14ac:dyDescent="0.25">
      <c r="A475" s="457"/>
      <c r="B475" s="561" t="s">
        <v>148</v>
      </c>
      <c r="C475" s="468"/>
      <c r="D475" s="586"/>
      <c r="E475" s="463">
        <v>118</v>
      </c>
      <c r="F475" s="586"/>
      <c r="G475" s="463"/>
      <c r="H475" s="586"/>
      <c r="I475" s="463"/>
      <c r="J475" s="586"/>
      <c r="K475" s="139"/>
    </row>
    <row r="476" spans="1:11" ht="12" customHeight="1" x14ac:dyDescent="0.25">
      <c r="A476" s="457"/>
      <c r="B476" s="561" t="s">
        <v>40</v>
      </c>
      <c r="C476" s="468"/>
      <c r="D476" s="586">
        <v>10.8</v>
      </c>
      <c r="E476" s="463">
        <v>9</v>
      </c>
      <c r="F476" s="586"/>
      <c r="G476" s="463"/>
      <c r="H476" s="586"/>
      <c r="I476" s="463"/>
      <c r="J476" s="586"/>
      <c r="K476" s="139"/>
    </row>
    <row r="477" spans="1:11" ht="12" customHeight="1" x14ac:dyDescent="0.25">
      <c r="A477" s="457"/>
      <c r="B477" s="597" t="s">
        <v>46</v>
      </c>
      <c r="C477" s="468"/>
      <c r="D477" s="586">
        <v>1.6</v>
      </c>
      <c r="E477" s="463">
        <v>1.6</v>
      </c>
      <c r="F477" s="586"/>
      <c r="G477" s="463"/>
      <c r="H477" s="586"/>
      <c r="I477" s="463"/>
      <c r="J477" s="586"/>
      <c r="K477" s="139"/>
    </row>
    <row r="478" spans="1:11" ht="12" customHeight="1" x14ac:dyDescent="0.25">
      <c r="A478" s="457"/>
      <c r="B478" s="561" t="s">
        <v>149</v>
      </c>
      <c r="C478" s="468"/>
      <c r="D478" s="586"/>
      <c r="E478" s="463">
        <v>6.5</v>
      </c>
      <c r="F478" s="586"/>
      <c r="G478" s="463"/>
      <c r="H478" s="586"/>
      <c r="I478" s="463"/>
      <c r="J478" s="586"/>
      <c r="K478" s="139"/>
    </row>
    <row r="479" spans="1:11" ht="12" customHeight="1" x14ac:dyDescent="0.25">
      <c r="A479" s="457"/>
      <c r="B479" s="561" t="s">
        <v>31</v>
      </c>
      <c r="C479" s="468"/>
      <c r="D479" s="586">
        <v>1.6</v>
      </c>
      <c r="E479" s="463">
        <v>1.6</v>
      </c>
      <c r="F479" s="586"/>
      <c r="G479" s="463"/>
      <c r="H479" s="586"/>
      <c r="I479" s="463"/>
      <c r="J479" s="586"/>
      <c r="K479" s="139"/>
    </row>
    <row r="480" spans="1:11" ht="12" customHeight="1" x14ac:dyDescent="0.25">
      <c r="A480" s="457"/>
      <c r="B480" s="561" t="s">
        <v>186</v>
      </c>
      <c r="C480" s="468"/>
      <c r="D480" s="586">
        <v>0.5</v>
      </c>
      <c r="E480" s="463">
        <v>0.5</v>
      </c>
      <c r="F480" s="586"/>
      <c r="G480" s="463"/>
      <c r="H480" s="586"/>
      <c r="I480" s="463"/>
      <c r="J480" s="586"/>
      <c r="K480" s="139"/>
    </row>
    <row r="481" spans="1:11" ht="12" customHeight="1" x14ac:dyDescent="0.25">
      <c r="A481" s="457"/>
      <c r="B481" s="561" t="s">
        <v>86</v>
      </c>
      <c r="C481" s="468"/>
      <c r="D481" s="586">
        <v>2.4</v>
      </c>
      <c r="E481" s="463">
        <v>2.4</v>
      </c>
      <c r="F481" s="586"/>
      <c r="G481" s="463"/>
      <c r="H481" s="586"/>
      <c r="I481" s="463"/>
      <c r="J481" s="586"/>
      <c r="K481" s="139"/>
    </row>
    <row r="482" spans="1:11" ht="12" customHeight="1" x14ac:dyDescent="0.25">
      <c r="A482" s="457"/>
      <c r="B482" s="561" t="s">
        <v>48</v>
      </c>
      <c r="C482" s="468"/>
      <c r="D482" s="586"/>
      <c r="E482" s="463">
        <v>153</v>
      </c>
      <c r="F482" s="586"/>
      <c r="G482" s="463"/>
      <c r="H482" s="586"/>
      <c r="I482" s="463"/>
      <c r="J482" s="586"/>
      <c r="K482" s="139"/>
    </row>
    <row r="483" spans="1:11" ht="12" customHeight="1" x14ac:dyDescent="0.25">
      <c r="A483" s="457"/>
      <c r="B483" s="561" t="s">
        <v>87</v>
      </c>
      <c r="C483" s="468"/>
      <c r="D483" s="586"/>
      <c r="E483" s="463"/>
      <c r="F483" s="586"/>
      <c r="G483" s="463"/>
      <c r="H483" s="586"/>
      <c r="I483" s="463"/>
      <c r="J483" s="586"/>
      <c r="K483" s="139"/>
    </row>
    <row r="484" spans="1:11" ht="12" customHeight="1" x14ac:dyDescent="0.25">
      <c r="A484" s="457"/>
      <c r="B484" s="597" t="s">
        <v>69</v>
      </c>
      <c r="C484" s="468"/>
      <c r="D484" s="586">
        <v>5</v>
      </c>
      <c r="E484" s="463">
        <v>5</v>
      </c>
      <c r="F484" s="586"/>
      <c r="G484" s="463"/>
      <c r="H484" s="586"/>
      <c r="I484" s="463"/>
      <c r="J484" s="586"/>
      <c r="K484" s="139"/>
    </row>
    <row r="485" spans="1:11" ht="12" customHeight="1" x14ac:dyDescent="0.25">
      <c r="A485" s="457"/>
      <c r="B485" s="561" t="s">
        <v>50</v>
      </c>
      <c r="C485" s="468"/>
      <c r="D485" s="586">
        <v>1.3</v>
      </c>
      <c r="E485" s="463">
        <v>1.3</v>
      </c>
      <c r="F485" s="586"/>
      <c r="G485" s="463"/>
      <c r="H485" s="586"/>
      <c r="I485" s="463"/>
      <c r="J485" s="586"/>
      <c r="K485" s="139"/>
    </row>
    <row r="486" spans="1:11" ht="12" customHeight="1" x14ac:dyDescent="0.25">
      <c r="A486" s="457"/>
      <c r="B486" s="561" t="s">
        <v>64</v>
      </c>
      <c r="C486" s="468"/>
      <c r="D486" s="586">
        <v>15</v>
      </c>
      <c r="E486" s="463">
        <v>15</v>
      </c>
      <c r="F486" s="586"/>
      <c r="G486" s="463"/>
      <c r="H486" s="586"/>
      <c r="I486" s="463"/>
      <c r="J486" s="586"/>
      <c r="K486" s="139"/>
    </row>
    <row r="487" spans="1:11" ht="12" customHeight="1" x14ac:dyDescent="0.25">
      <c r="A487" s="457"/>
      <c r="B487" s="561" t="s">
        <v>88</v>
      </c>
      <c r="C487" s="468"/>
      <c r="D487" s="586"/>
      <c r="E487" s="463">
        <v>20</v>
      </c>
      <c r="F487" s="586"/>
      <c r="G487" s="463"/>
      <c r="H487" s="586"/>
      <c r="I487" s="463"/>
      <c r="J487" s="586"/>
      <c r="K487" s="139"/>
    </row>
    <row r="488" spans="1:11" ht="15" customHeight="1" x14ac:dyDescent="0.25">
      <c r="A488" s="457" t="s">
        <v>327</v>
      </c>
      <c r="C488" s="459" t="s">
        <v>89</v>
      </c>
      <c r="D488" s="596"/>
      <c r="E488" s="461"/>
      <c r="F488" s="586">
        <v>0.28673999999999999</v>
      </c>
      <c r="G488" s="463">
        <v>0.10044</v>
      </c>
      <c r="H488" s="586">
        <v>21.772500000000001</v>
      </c>
      <c r="I488" s="463">
        <v>89.957999999999998</v>
      </c>
      <c r="J488" s="586">
        <v>1.2</v>
      </c>
      <c r="K488" s="695" t="s">
        <v>310</v>
      </c>
    </row>
    <row r="489" spans="1:11" ht="15" customHeight="1" x14ac:dyDescent="0.25">
      <c r="A489" s="457"/>
      <c r="B489" s="561" t="s">
        <v>184</v>
      </c>
      <c r="C489" s="459"/>
      <c r="D489" s="596">
        <v>13.68</v>
      </c>
      <c r="E489" s="461">
        <v>12</v>
      </c>
      <c r="F489" s="586"/>
      <c r="G489" s="463"/>
      <c r="H489" s="586"/>
      <c r="I489" s="463"/>
      <c r="J489" s="586"/>
      <c r="K489" s="695"/>
    </row>
    <row r="490" spans="1:11" ht="15" customHeight="1" x14ac:dyDescent="0.25">
      <c r="A490" s="457"/>
      <c r="B490" s="561" t="s">
        <v>196</v>
      </c>
      <c r="C490" s="459"/>
      <c r="D490" s="596">
        <v>7.65</v>
      </c>
      <c r="E490" s="461">
        <v>7.5</v>
      </c>
      <c r="F490" s="586"/>
      <c r="G490" s="463"/>
      <c r="H490" s="586"/>
      <c r="I490" s="463"/>
      <c r="J490" s="586"/>
      <c r="K490" s="695"/>
    </row>
    <row r="491" spans="1:11" ht="15" customHeight="1" x14ac:dyDescent="0.25">
      <c r="A491" s="457"/>
      <c r="B491" s="561" t="s">
        <v>201</v>
      </c>
      <c r="C491" s="459"/>
      <c r="D491" s="596"/>
      <c r="E491" s="461">
        <v>12</v>
      </c>
      <c r="F491" s="586"/>
      <c r="G491" s="463"/>
      <c r="H491" s="586"/>
      <c r="I491" s="463"/>
      <c r="J491" s="586"/>
      <c r="K491" s="695"/>
    </row>
    <row r="492" spans="1:11" ht="15" customHeight="1" x14ac:dyDescent="0.25">
      <c r="A492" s="457"/>
      <c r="B492" s="561" t="s">
        <v>28</v>
      </c>
      <c r="C492" s="459"/>
      <c r="D492" s="596">
        <v>152</v>
      </c>
      <c r="E492" s="461">
        <v>152</v>
      </c>
      <c r="F492" s="586"/>
      <c r="G492" s="463"/>
      <c r="H492" s="586"/>
      <c r="I492" s="463"/>
      <c r="J492" s="586"/>
      <c r="K492" s="695"/>
    </row>
    <row r="493" spans="1:11" ht="15" customHeight="1" x14ac:dyDescent="0.25">
      <c r="A493" s="457"/>
      <c r="B493" s="561" t="s">
        <v>59</v>
      </c>
      <c r="C493" s="468"/>
      <c r="D493" s="690">
        <v>5</v>
      </c>
      <c r="E493" s="461">
        <v>5</v>
      </c>
      <c r="F493" s="586"/>
      <c r="G493" s="463"/>
      <c r="H493" s="586"/>
      <c r="I493" s="463"/>
      <c r="J493" s="586"/>
      <c r="K493" s="695"/>
    </row>
    <row r="494" spans="1:11" ht="41.25" customHeight="1" thickBot="1" x14ac:dyDescent="0.3">
      <c r="A494" s="457" t="s">
        <v>208</v>
      </c>
      <c r="C494" s="468">
        <v>40</v>
      </c>
      <c r="D494" s="596">
        <v>40</v>
      </c>
      <c r="E494" s="468">
        <v>40</v>
      </c>
      <c r="F494" s="586">
        <v>2.6399999999999997</v>
      </c>
      <c r="G494" s="472">
        <v>0.48</v>
      </c>
      <c r="H494" s="586">
        <v>15.84</v>
      </c>
      <c r="I494" s="472">
        <v>79.2</v>
      </c>
      <c r="J494" s="596"/>
      <c r="K494" s="664" t="s">
        <v>458</v>
      </c>
    </row>
    <row r="495" spans="1:11" ht="15.75" customHeight="1" thickBot="1" x14ac:dyDescent="0.3">
      <c r="A495" s="644" t="s">
        <v>37</v>
      </c>
      <c r="B495" s="645"/>
      <c r="C495" s="646">
        <v>545</v>
      </c>
      <c r="D495" s="665"/>
      <c r="E495" s="634"/>
      <c r="F495" s="722">
        <f>F450+F453+F469+F488+F494</f>
        <v>16.806940000000001</v>
      </c>
      <c r="G495" s="515">
        <f t="shared" ref="G495:J495" si="10">G450+G453+G469+G488+G494</f>
        <v>16.13824</v>
      </c>
      <c r="H495" s="722">
        <f t="shared" si="10"/>
        <v>72.131</v>
      </c>
      <c r="I495" s="515">
        <f t="shared" si="10"/>
        <v>509.69799999999992</v>
      </c>
      <c r="J495" s="722">
        <f t="shared" si="10"/>
        <v>17.45</v>
      </c>
      <c r="K495" s="515"/>
    </row>
    <row r="496" spans="1:11" ht="31.5" customHeight="1" x14ac:dyDescent="0.25">
      <c r="A496" s="742"/>
      <c r="B496" s="742" t="s">
        <v>256</v>
      </c>
      <c r="C496" s="743"/>
      <c r="D496" s="620"/>
      <c r="E496" s="744"/>
      <c r="F496" s="745"/>
      <c r="G496" s="746"/>
      <c r="H496" s="745"/>
      <c r="I496" s="746"/>
      <c r="J496" s="745"/>
      <c r="K496" s="639"/>
    </row>
    <row r="497" spans="1:11" ht="31.5" customHeight="1" x14ac:dyDescent="0.25">
      <c r="A497" s="482" t="s">
        <v>210</v>
      </c>
      <c r="B497" s="614"/>
      <c r="C497" s="523" t="s">
        <v>239</v>
      </c>
      <c r="D497" s="507"/>
      <c r="E497" s="504"/>
      <c r="F497" s="488">
        <v>12.08</v>
      </c>
      <c r="G497" s="486">
        <v>21.52</v>
      </c>
      <c r="H497" s="562">
        <v>2.29</v>
      </c>
      <c r="I497" s="486">
        <v>251.03</v>
      </c>
      <c r="J497" s="562">
        <v>0.25</v>
      </c>
      <c r="K497" s="139" t="s">
        <v>471</v>
      </c>
    </row>
    <row r="498" spans="1:11" ht="15.75" customHeight="1" x14ac:dyDescent="0.25">
      <c r="A498" s="482"/>
      <c r="B498" s="561" t="s">
        <v>55</v>
      </c>
      <c r="C498" s="523"/>
      <c r="D498" s="562">
        <v>96</v>
      </c>
      <c r="E498" s="486">
        <v>80</v>
      </c>
      <c r="F498" s="562"/>
      <c r="G498" s="486"/>
      <c r="H498" s="562"/>
      <c r="I498" s="486"/>
      <c r="J498" s="562"/>
      <c r="K498" s="139"/>
    </row>
    <row r="499" spans="1:11" ht="18.75" customHeight="1" x14ac:dyDescent="0.25">
      <c r="A499" s="482"/>
      <c r="B499" s="614" t="s">
        <v>160</v>
      </c>
      <c r="C499" s="523"/>
      <c r="D499" s="562">
        <v>55</v>
      </c>
      <c r="E499" s="486">
        <v>55</v>
      </c>
      <c r="F499" s="562"/>
      <c r="G499" s="486"/>
      <c r="H499" s="562"/>
      <c r="I499" s="486"/>
      <c r="J499" s="562"/>
      <c r="K499" s="139"/>
    </row>
    <row r="500" spans="1:11" ht="17.25" customHeight="1" x14ac:dyDescent="0.25">
      <c r="A500" s="482"/>
      <c r="B500" s="614" t="s">
        <v>190</v>
      </c>
      <c r="C500" s="523"/>
      <c r="D500" s="562"/>
      <c r="E500" s="486">
        <v>135</v>
      </c>
      <c r="F500" s="562"/>
      <c r="G500" s="486"/>
      <c r="H500" s="562"/>
      <c r="I500" s="486"/>
      <c r="J500" s="562"/>
      <c r="K500" s="139"/>
    </row>
    <row r="501" spans="1:11" ht="18" customHeight="1" x14ac:dyDescent="0.25">
      <c r="A501" s="482"/>
      <c r="B501" s="614" t="s">
        <v>56</v>
      </c>
      <c r="C501" s="523"/>
      <c r="D501" s="562">
        <v>2</v>
      </c>
      <c r="E501" s="486">
        <v>2</v>
      </c>
      <c r="F501" s="562"/>
      <c r="G501" s="486"/>
      <c r="H501" s="562"/>
      <c r="I501" s="486"/>
      <c r="J501" s="562"/>
      <c r="K501" s="139"/>
    </row>
    <row r="502" spans="1:11" ht="17.25" customHeight="1" x14ac:dyDescent="0.25">
      <c r="A502" s="482"/>
      <c r="B502" s="614" t="s">
        <v>186</v>
      </c>
      <c r="C502" s="523"/>
      <c r="D502" s="562">
        <v>0.3</v>
      </c>
      <c r="E502" s="486">
        <v>0.3</v>
      </c>
      <c r="F502" s="562"/>
      <c r="G502" s="486"/>
      <c r="H502" s="562"/>
      <c r="I502" s="486"/>
      <c r="J502" s="562"/>
      <c r="K502" s="139"/>
    </row>
    <row r="503" spans="1:11" ht="17.25" customHeight="1" x14ac:dyDescent="0.25">
      <c r="A503" s="482"/>
      <c r="B503" s="614" t="s">
        <v>191</v>
      </c>
      <c r="C503" s="523"/>
      <c r="D503" s="562"/>
      <c r="E503" s="486">
        <v>130</v>
      </c>
      <c r="F503" s="562"/>
      <c r="G503" s="486"/>
      <c r="H503" s="562"/>
      <c r="I503" s="486"/>
      <c r="J503" s="562"/>
      <c r="K503" s="139"/>
    </row>
    <row r="504" spans="1:11" ht="26.25" customHeight="1" x14ac:dyDescent="0.25">
      <c r="A504" s="457" t="s">
        <v>175</v>
      </c>
      <c r="C504" s="468">
        <v>25</v>
      </c>
      <c r="D504" s="586">
        <v>25</v>
      </c>
      <c r="E504" s="463">
        <v>25</v>
      </c>
      <c r="F504" s="586">
        <v>1.9</v>
      </c>
      <c r="G504" s="463">
        <v>0.2</v>
      </c>
      <c r="H504" s="586">
        <v>12.3</v>
      </c>
      <c r="I504" s="463">
        <v>58.75</v>
      </c>
      <c r="J504" s="586">
        <v>0</v>
      </c>
      <c r="K504" s="139" t="s">
        <v>453</v>
      </c>
    </row>
    <row r="505" spans="1:11" ht="19.5" customHeight="1" x14ac:dyDescent="0.25">
      <c r="A505" s="457" t="s">
        <v>74</v>
      </c>
      <c r="C505" s="459" t="s">
        <v>236</v>
      </c>
      <c r="D505" s="690"/>
      <c r="E505" s="461"/>
      <c r="F505" s="586">
        <v>0.10257608505169695</v>
      </c>
      <c r="G505" s="463">
        <v>2.0586983552110021E-2</v>
      </c>
      <c r="H505" s="471">
        <v>5.1790380779918719</v>
      </c>
      <c r="I505" s="463">
        <v>21.78</v>
      </c>
      <c r="J505" s="586">
        <v>2.2400000000000002</v>
      </c>
      <c r="K505" s="139" t="s">
        <v>460</v>
      </c>
    </row>
    <row r="506" spans="1:11" ht="17.25" customHeight="1" x14ac:dyDescent="0.25">
      <c r="A506" s="457"/>
      <c r="B506" s="561" t="s">
        <v>207</v>
      </c>
      <c r="C506" s="459"/>
      <c r="D506" s="596">
        <v>0.4</v>
      </c>
      <c r="E506" s="468">
        <v>0.4</v>
      </c>
      <c r="F506" s="586"/>
      <c r="G506" s="463"/>
      <c r="H506" s="471"/>
      <c r="I506" s="463"/>
      <c r="J506" s="586"/>
      <c r="K506" s="139"/>
    </row>
    <row r="507" spans="1:11" ht="17.25" customHeight="1" x14ac:dyDescent="0.25">
      <c r="A507" s="457"/>
      <c r="B507" s="561" t="s">
        <v>29</v>
      </c>
      <c r="C507" s="459"/>
      <c r="D507" s="596">
        <v>5</v>
      </c>
      <c r="E507" s="468">
        <v>5</v>
      </c>
      <c r="F507" s="586"/>
      <c r="G507" s="463"/>
      <c r="H507" s="471"/>
      <c r="I507" s="463"/>
      <c r="J507" s="586"/>
      <c r="K507" s="139"/>
    </row>
    <row r="508" spans="1:11" ht="17.25" customHeight="1" x14ac:dyDescent="0.25">
      <c r="A508" s="457"/>
      <c r="B508" s="561" t="s">
        <v>75</v>
      </c>
      <c r="C508" s="459"/>
      <c r="D508" s="598">
        <v>5.55</v>
      </c>
      <c r="E508" s="468">
        <v>5</v>
      </c>
      <c r="F508" s="586"/>
      <c r="G508" s="463"/>
      <c r="H508" s="471"/>
      <c r="I508" s="463"/>
      <c r="J508" s="586"/>
      <c r="K508" s="139"/>
    </row>
    <row r="509" spans="1:11" ht="17.25" customHeight="1" x14ac:dyDescent="0.25">
      <c r="A509" s="457"/>
      <c r="B509" s="561" t="s">
        <v>28</v>
      </c>
      <c r="C509" s="459"/>
      <c r="D509" s="461">
        <v>150</v>
      </c>
      <c r="E509" s="461">
        <v>150</v>
      </c>
      <c r="F509" s="586"/>
      <c r="G509" s="463"/>
      <c r="H509" s="471"/>
      <c r="I509" s="463"/>
      <c r="J509" s="586"/>
      <c r="K509" s="139"/>
    </row>
    <row r="510" spans="1:11" ht="18" customHeight="1" x14ac:dyDescent="0.25">
      <c r="A510" s="482" t="s">
        <v>52</v>
      </c>
      <c r="B510" s="502"/>
      <c r="C510" s="504">
        <v>100</v>
      </c>
      <c r="D510" s="507">
        <v>100</v>
      </c>
      <c r="E510" s="504">
        <v>100</v>
      </c>
      <c r="F510" s="562">
        <v>0.4</v>
      </c>
      <c r="G510" s="486">
        <v>0.4</v>
      </c>
      <c r="H510" s="562">
        <v>9.8000000000000007</v>
      </c>
      <c r="I510" s="486">
        <v>47</v>
      </c>
      <c r="J510" s="488">
        <v>10</v>
      </c>
      <c r="K510" s="139" t="s">
        <v>139</v>
      </c>
    </row>
    <row r="511" spans="1:11" ht="14.25" customHeight="1" thickBot="1" x14ac:dyDescent="0.3">
      <c r="A511" s="482" t="s">
        <v>294</v>
      </c>
      <c r="B511" s="614"/>
      <c r="C511" s="486"/>
      <c r="D511" s="602"/>
      <c r="E511" s="720"/>
      <c r="F511" s="562"/>
      <c r="G511" s="747"/>
      <c r="H511" s="487"/>
      <c r="I511" s="747"/>
      <c r="J511" s="612"/>
      <c r="K511" s="139" t="s">
        <v>464</v>
      </c>
    </row>
    <row r="512" spans="1:11" ht="15.75" customHeight="1" thickBot="1" x14ac:dyDescent="0.3">
      <c r="A512" s="697" t="s">
        <v>37</v>
      </c>
      <c r="B512" s="698"/>
      <c r="C512" s="699">
        <v>415</v>
      </c>
      <c r="D512" s="671"/>
      <c r="E512" s="748"/>
      <c r="F512" s="749">
        <f>F497+F504+F505+F510</f>
        <v>14.482576085051697</v>
      </c>
      <c r="G512" s="749">
        <f t="shared" ref="G512:J512" si="11">G497+G504+G505+G510</f>
        <v>22.140586983552108</v>
      </c>
      <c r="H512" s="749">
        <f t="shared" si="11"/>
        <v>29.569038077991873</v>
      </c>
      <c r="I512" s="749">
        <f t="shared" si="11"/>
        <v>378.55999999999995</v>
      </c>
      <c r="J512" s="749">
        <f t="shared" si="11"/>
        <v>12.49</v>
      </c>
      <c r="K512" s="583"/>
    </row>
    <row r="513" spans="1:11" ht="15.75" customHeight="1" thickBot="1" x14ac:dyDescent="0.3">
      <c r="A513" s="697" t="s">
        <v>60</v>
      </c>
      <c r="B513" s="750"/>
      <c r="C513" s="699">
        <f>C443+C448+C495+C512</f>
        <v>1508</v>
      </c>
      <c r="D513" s="699"/>
      <c r="E513" s="699"/>
      <c r="F513" s="749">
        <f>F443+F448+F495+F512</f>
        <v>46.404716085051696</v>
      </c>
      <c r="G513" s="749">
        <f>G443+G448+G495+G512</f>
        <v>54.263426983552108</v>
      </c>
      <c r="H513" s="749">
        <f>H443+H448+H495+H512</f>
        <v>148.64003807799187</v>
      </c>
      <c r="I513" s="749">
        <f>I443+I448+I495+I512</f>
        <v>1279.6979999999999</v>
      </c>
      <c r="J513" s="749">
        <f>J443+J448+J495+J512</f>
        <v>33.1</v>
      </c>
      <c r="K513" s="583"/>
    </row>
    <row r="514" spans="1:11" ht="15.75" customHeight="1" x14ac:dyDescent="0.25">
      <c r="A514" s="615"/>
      <c r="B514" s="615"/>
      <c r="C514" s="619"/>
      <c r="E514" s="619"/>
      <c r="F514" s="619"/>
      <c r="G514" s="619"/>
      <c r="H514" s="619"/>
      <c r="I514" s="619"/>
      <c r="J514" s="619"/>
      <c r="K514" s="561"/>
    </row>
    <row r="515" spans="1:11" ht="15" customHeight="1" thickBot="1" x14ac:dyDescent="0.3">
      <c r="A515" s="590" t="s">
        <v>220</v>
      </c>
      <c r="B515" s="590"/>
      <c r="C515" s="804"/>
      <c r="D515" s="804"/>
      <c r="E515" s="804"/>
      <c r="F515" s="804"/>
      <c r="G515" s="591"/>
      <c r="H515" s="591"/>
      <c r="I515" s="591"/>
      <c r="J515" s="591"/>
      <c r="K515" s="561"/>
    </row>
    <row r="516" spans="1:11" ht="21.75" customHeight="1" x14ac:dyDescent="0.25">
      <c r="A516" s="623" t="s">
        <v>5</v>
      </c>
      <c r="B516" s="624"/>
      <c r="C516" s="625" t="s">
        <v>6</v>
      </c>
      <c r="D516" s="702" t="s">
        <v>7</v>
      </c>
      <c r="E516" s="625" t="s">
        <v>7</v>
      </c>
      <c r="F516" s="801" t="s">
        <v>8</v>
      </c>
      <c r="G516" s="802"/>
      <c r="H516" s="803"/>
      <c r="I516" s="627" t="s">
        <v>9</v>
      </c>
      <c r="J516" s="628" t="s">
        <v>10</v>
      </c>
      <c r="K516" s="625" t="s">
        <v>62</v>
      </c>
    </row>
    <row r="517" spans="1:11" ht="15" customHeight="1" thickBot="1" x14ac:dyDescent="0.3">
      <c r="A517" s="457" t="s">
        <v>12</v>
      </c>
      <c r="C517" s="468" t="s">
        <v>13</v>
      </c>
      <c r="D517" s="596" t="s">
        <v>14</v>
      </c>
      <c r="E517" s="468" t="s">
        <v>14</v>
      </c>
      <c r="F517" s="630"/>
      <c r="G517" s="631"/>
      <c r="H517" s="631"/>
      <c r="I517" s="500" t="s">
        <v>122</v>
      </c>
      <c r="K517" s="468" t="s">
        <v>63</v>
      </c>
    </row>
    <row r="518" spans="1:11" ht="15" customHeight="1" thickBot="1" x14ac:dyDescent="0.3">
      <c r="A518" s="632"/>
      <c r="B518" s="633"/>
      <c r="C518" s="629"/>
      <c r="D518" s="751" t="s">
        <v>16</v>
      </c>
      <c r="E518" s="634" t="s">
        <v>17</v>
      </c>
      <c r="F518" s="635" t="s">
        <v>18</v>
      </c>
      <c r="G518" s="635" t="s">
        <v>19</v>
      </c>
      <c r="H518" s="636" t="s">
        <v>20</v>
      </c>
      <c r="I518" s="635" t="s">
        <v>21</v>
      </c>
      <c r="J518" s="637" t="s">
        <v>22</v>
      </c>
      <c r="K518" s="629"/>
    </row>
    <row r="519" spans="1:11" ht="15" customHeight="1" x14ac:dyDescent="0.25">
      <c r="A519" s="457"/>
      <c r="B519" s="590" t="s">
        <v>23</v>
      </c>
      <c r="C519" s="468"/>
      <c r="D519" s="596"/>
      <c r="E519" s="639"/>
      <c r="G519" s="641"/>
      <c r="I519" s="641"/>
      <c r="J519" s="704"/>
      <c r="K519" s="139"/>
    </row>
    <row r="520" spans="1:11" ht="28.5" customHeight="1" x14ac:dyDescent="0.25">
      <c r="A520" s="457" t="s">
        <v>237</v>
      </c>
      <c r="C520" s="468" t="s">
        <v>255</v>
      </c>
      <c r="D520" s="596"/>
      <c r="E520" s="468"/>
      <c r="F520" s="586">
        <v>3.83</v>
      </c>
      <c r="G520" s="463">
        <v>2.34</v>
      </c>
      <c r="H520" s="586">
        <v>19.454999999999998</v>
      </c>
      <c r="I520" s="463">
        <v>117.34</v>
      </c>
      <c r="J520" s="586">
        <v>0</v>
      </c>
      <c r="K520" s="139" t="s">
        <v>172</v>
      </c>
    </row>
    <row r="521" spans="1:11" ht="15" customHeight="1" x14ac:dyDescent="0.25">
      <c r="A521" s="457"/>
      <c r="B521" s="561" t="s">
        <v>168</v>
      </c>
      <c r="C521" s="468"/>
      <c r="D521" s="596">
        <v>17.7</v>
      </c>
      <c r="E521" s="468">
        <v>17.7</v>
      </c>
      <c r="F521" s="586"/>
      <c r="G521" s="463"/>
      <c r="H521" s="586"/>
      <c r="I521" s="463"/>
      <c r="J521" s="586"/>
      <c r="K521" s="139"/>
    </row>
    <row r="522" spans="1:11" ht="15" customHeight="1" x14ac:dyDescent="0.25">
      <c r="A522" s="457"/>
      <c r="B522" s="561" t="s">
        <v>27</v>
      </c>
      <c r="C522" s="468"/>
      <c r="D522" s="596">
        <v>70</v>
      </c>
      <c r="E522" s="468">
        <v>70</v>
      </c>
      <c r="F522" s="586"/>
      <c r="G522" s="463"/>
      <c r="H522" s="586"/>
      <c r="I522" s="463"/>
      <c r="J522" s="586"/>
      <c r="K522" s="139"/>
    </row>
    <row r="523" spans="1:11" ht="15" customHeight="1" x14ac:dyDescent="0.25">
      <c r="A523" s="457"/>
      <c r="B523" s="561" t="s">
        <v>28</v>
      </c>
      <c r="C523" s="468"/>
      <c r="D523" s="596">
        <v>53</v>
      </c>
      <c r="E523" s="468">
        <v>53</v>
      </c>
      <c r="F523" s="586"/>
      <c r="G523" s="463"/>
      <c r="H523" s="586"/>
      <c r="I523" s="463"/>
      <c r="J523" s="586"/>
      <c r="K523" s="139"/>
    </row>
    <row r="524" spans="1:11" ht="15" customHeight="1" x14ac:dyDescent="0.25">
      <c r="A524" s="457"/>
      <c r="B524" s="561" t="s">
        <v>29</v>
      </c>
      <c r="C524" s="468"/>
      <c r="D524" s="596">
        <v>2</v>
      </c>
      <c r="E524" s="468">
        <v>2</v>
      </c>
      <c r="F524" s="586"/>
      <c r="G524" s="463"/>
      <c r="H524" s="586"/>
      <c r="I524" s="463"/>
      <c r="J524" s="586"/>
      <c r="K524" s="139"/>
    </row>
    <row r="525" spans="1:11" ht="15" customHeight="1" x14ac:dyDescent="0.25">
      <c r="A525" s="457"/>
      <c r="B525" s="561" t="s">
        <v>186</v>
      </c>
      <c r="C525" s="468"/>
      <c r="D525" s="596">
        <v>0.4</v>
      </c>
      <c r="E525" s="468">
        <v>0.4</v>
      </c>
      <c r="F525" s="586"/>
      <c r="G525" s="463"/>
      <c r="H525" s="586"/>
      <c r="I525" s="463"/>
      <c r="J525" s="586"/>
      <c r="K525" s="139"/>
    </row>
    <row r="526" spans="1:11" ht="15" customHeight="1" x14ac:dyDescent="0.25">
      <c r="A526" s="457"/>
      <c r="B526" s="561" t="s">
        <v>31</v>
      </c>
      <c r="C526" s="468"/>
      <c r="D526" s="596">
        <v>3</v>
      </c>
      <c r="E526" s="468">
        <v>3</v>
      </c>
      <c r="F526" s="586"/>
      <c r="G526" s="463"/>
      <c r="H526" s="586"/>
      <c r="I526" s="463"/>
      <c r="J526" s="586"/>
      <c r="K526" s="139"/>
    </row>
    <row r="527" spans="1:11" ht="25.5" customHeight="1" x14ac:dyDescent="0.2">
      <c r="A527" s="526" t="s">
        <v>423</v>
      </c>
      <c r="B527" s="653"/>
      <c r="C527" s="705" t="s">
        <v>249</v>
      </c>
      <c r="D527" s="706"/>
      <c r="E527" s="546"/>
      <c r="F527" s="707">
        <v>3.0325232901236614</v>
      </c>
      <c r="G527" s="497">
        <v>2.3958740841428243</v>
      </c>
      <c r="H527" s="707">
        <v>10.482708219155825</v>
      </c>
      <c r="I527" s="497">
        <v>75.76195432928796</v>
      </c>
      <c r="J527" s="707">
        <v>1.38</v>
      </c>
      <c r="K527" s="656" t="s">
        <v>463</v>
      </c>
    </row>
    <row r="528" spans="1:11" ht="15" customHeight="1" x14ac:dyDescent="0.2">
      <c r="A528" s="526"/>
      <c r="B528" s="415" t="s">
        <v>207</v>
      </c>
      <c r="C528" s="547"/>
      <c r="D528" s="708">
        <v>0.45</v>
      </c>
      <c r="E528" s="705">
        <v>0.45</v>
      </c>
      <c r="F528" s="707"/>
      <c r="G528" s="497"/>
      <c r="H528" s="707"/>
      <c r="I528" s="497"/>
      <c r="J528" s="707"/>
      <c r="K528" s="656"/>
    </row>
    <row r="529" spans="1:11" ht="15" customHeight="1" x14ac:dyDescent="0.2">
      <c r="A529" s="526"/>
      <c r="B529" s="653" t="s">
        <v>29</v>
      </c>
      <c r="C529" s="547"/>
      <c r="D529" s="708">
        <v>6</v>
      </c>
      <c r="E529" s="705">
        <v>6</v>
      </c>
      <c r="F529" s="707"/>
      <c r="G529" s="497"/>
      <c r="H529" s="707"/>
      <c r="I529" s="497"/>
      <c r="J529" s="707"/>
      <c r="K529" s="656"/>
    </row>
    <row r="530" spans="1:11" ht="15" customHeight="1" x14ac:dyDescent="0.2">
      <c r="A530" s="526"/>
      <c r="B530" s="653" t="s">
        <v>27</v>
      </c>
      <c r="C530" s="547"/>
      <c r="D530" s="708">
        <v>92</v>
      </c>
      <c r="E530" s="705">
        <v>90</v>
      </c>
      <c r="F530" s="707"/>
      <c r="G530" s="497"/>
      <c r="H530" s="707"/>
      <c r="I530" s="497"/>
      <c r="J530" s="707"/>
      <c r="K530" s="656"/>
    </row>
    <row r="531" spans="1:11" ht="15" customHeight="1" x14ac:dyDescent="0.2">
      <c r="A531" s="526"/>
      <c r="B531" s="653" t="s">
        <v>28</v>
      </c>
      <c r="C531" s="547"/>
      <c r="D531" s="708">
        <v>90</v>
      </c>
      <c r="E531" s="705">
        <v>90</v>
      </c>
      <c r="F531" s="707"/>
      <c r="G531" s="497"/>
      <c r="H531" s="707"/>
      <c r="I531" s="497"/>
      <c r="J531" s="707"/>
      <c r="K531" s="656"/>
    </row>
    <row r="532" spans="1:11" ht="25.5" customHeight="1" x14ac:dyDescent="0.25">
      <c r="A532" s="457" t="s">
        <v>173</v>
      </c>
      <c r="C532" s="459" t="s">
        <v>125</v>
      </c>
      <c r="D532" s="457"/>
      <c r="E532" s="139"/>
      <c r="F532" s="466">
        <v>2.5299999999999998</v>
      </c>
      <c r="G532" s="463">
        <v>5.69</v>
      </c>
      <c r="H532" s="586">
        <v>12.920000000000002</v>
      </c>
      <c r="I532" s="466">
        <v>115.67</v>
      </c>
      <c r="J532" s="466">
        <v>7.0000000000000007E-2</v>
      </c>
      <c r="K532" s="643" t="s">
        <v>448</v>
      </c>
    </row>
    <row r="533" spans="1:11" ht="15" customHeight="1" x14ac:dyDescent="0.25">
      <c r="A533" s="457"/>
      <c r="B533" s="561" t="s">
        <v>36</v>
      </c>
      <c r="C533" s="468"/>
      <c r="D533" s="595">
        <v>25</v>
      </c>
      <c r="E533" s="468">
        <v>25</v>
      </c>
      <c r="F533" s="466"/>
      <c r="G533" s="463"/>
      <c r="H533" s="463"/>
      <c r="I533" s="466"/>
      <c r="J533" s="466"/>
      <c r="K533" s="139"/>
    </row>
    <row r="534" spans="1:11" ht="15" customHeight="1" x14ac:dyDescent="0.25">
      <c r="A534" s="457"/>
      <c r="B534" s="561" t="s">
        <v>67</v>
      </c>
      <c r="C534" s="468"/>
      <c r="D534" s="595">
        <v>5.0999999999999996</v>
      </c>
      <c r="E534" s="468">
        <v>5</v>
      </c>
      <c r="F534" s="466"/>
      <c r="G534" s="463"/>
      <c r="H534" s="463"/>
      <c r="I534" s="466"/>
      <c r="J534" s="466"/>
      <c r="K534" s="139"/>
    </row>
    <row r="535" spans="1:11" ht="15" customHeight="1" thickBot="1" x14ac:dyDescent="0.3">
      <c r="A535" s="457"/>
      <c r="B535" s="561" t="s">
        <v>31</v>
      </c>
      <c r="C535" s="468"/>
      <c r="D535" s="595">
        <v>5</v>
      </c>
      <c r="E535" s="468">
        <v>5</v>
      </c>
      <c r="F535" s="466" t="s">
        <v>3</v>
      </c>
      <c r="G535" s="463"/>
      <c r="H535" s="463"/>
      <c r="I535" s="466"/>
      <c r="J535" s="466"/>
      <c r="K535" s="664"/>
    </row>
    <row r="536" spans="1:11" ht="15" customHeight="1" thickBot="1" x14ac:dyDescent="0.3">
      <c r="A536" s="644" t="s">
        <v>37</v>
      </c>
      <c r="B536" s="645"/>
      <c r="C536" s="646">
        <v>364</v>
      </c>
      <c r="D536" s="665"/>
      <c r="E536" s="634"/>
      <c r="F536" s="515">
        <f>F520+F527+F532</f>
        <v>9.3925232901236608</v>
      </c>
      <c r="G536" s="515">
        <f t="shared" ref="G536:J536" si="12">G520+G527+G532</f>
        <v>10.425874084142825</v>
      </c>
      <c r="H536" s="515">
        <f t="shared" si="12"/>
        <v>42.857708219155825</v>
      </c>
      <c r="I536" s="515">
        <f t="shared" si="12"/>
        <v>308.77195432928795</v>
      </c>
      <c r="J536" s="515">
        <f t="shared" si="12"/>
        <v>1.45</v>
      </c>
      <c r="K536" s="583"/>
    </row>
    <row r="537" spans="1:11" ht="15" customHeight="1" x14ac:dyDescent="0.25">
      <c r="A537" s="623"/>
      <c r="B537" s="638" t="s">
        <v>38</v>
      </c>
      <c r="C537" s="684"/>
      <c r="D537" s="702"/>
      <c r="E537" s="625"/>
      <c r="F537" s="627"/>
      <c r="G537" s="703"/>
      <c r="H537" s="650"/>
      <c r="I537" s="627"/>
      <c r="J537" s="650"/>
      <c r="K537" s="639"/>
    </row>
    <row r="538" spans="1:11" ht="28.5" customHeight="1" x14ac:dyDescent="0.25">
      <c r="A538" s="482" t="s">
        <v>151</v>
      </c>
      <c r="B538" s="502"/>
      <c r="C538" s="504">
        <v>150</v>
      </c>
      <c r="D538" s="507"/>
      <c r="E538" s="504"/>
      <c r="F538" s="486">
        <v>4.3499999999999996</v>
      </c>
      <c r="G538" s="487">
        <v>3.75</v>
      </c>
      <c r="H538" s="488">
        <v>6.3</v>
      </c>
      <c r="I538" s="486">
        <v>76</v>
      </c>
      <c r="J538" s="562">
        <v>0.45</v>
      </c>
      <c r="K538" s="139" t="s">
        <v>137</v>
      </c>
    </row>
    <row r="539" spans="1:11" ht="27.75" customHeight="1" thickBot="1" x14ac:dyDescent="0.3">
      <c r="A539" s="561" t="s">
        <v>416</v>
      </c>
      <c r="B539" s="561" t="s">
        <v>157</v>
      </c>
      <c r="C539" s="504"/>
      <c r="D539" s="507">
        <v>155</v>
      </c>
      <c r="E539" s="504">
        <v>150</v>
      </c>
      <c r="F539" s="562"/>
      <c r="G539" s="486"/>
      <c r="H539" s="562"/>
      <c r="I539" s="486"/>
      <c r="J539" s="562"/>
      <c r="K539" s="139"/>
    </row>
    <row r="540" spans="1:11" ht="15" customHeight="1" thickBot="1" x14ac:dyDescent="0.3">
      <c r="A540" s="644" t="s">
        <v>37</v>
      </c>
      <c r="B540" s="645"/>
      <c r="C540" s="646">
        <v>150</v>
      </c>
      <c r="D540" s="665"/>
      <c r="E540" s="583"/>
      <c r="F540" s="722">
        <f>F538</f>
        <v>4.3499999999999996</v>
      </c>
      <c r="G540" s="515">
        <f t="shared" ref="G540:I540" si="13">G538</f>
        <v>3.75</v>
      </c>
      <c r="H540" s="722">
        <f t="shared" si="13"/>
        <v>6.3</v>
      </c>
      <c r="I540" s="515">
        <f t="shared" si="13"/>
        <v>76</v>
      </c>
      <c r="J540" s="722">
        <f>J538</f>
        <v>0.45</v>
      </c>
      <c r="K540" s="583"/>
    </row>
    <row r="541" spans="1:11" ht="15" customHeight="1" x14ac:dyDescent="0.25">
      <c r="A541" s="623"/>
      <c r="B541" s="638" t="s">
        <v>39</v>
      </c>
      <c r="C541" s="684"/>
      <c r="D541" s="710"/>
      <c r="E541" s="741"/>
      <c r="F541" s="627"/>
      <c r="G541" s="650"/>
      <c r="H541" s="627"/>
      <c r="I541" s="650"/>
      <c r="J541" s="641"/>
      <c r="K541" s="652"/>
    </row>
    <row r="542" spans="1:11" ht="36.75" customHeight="1" x14ac:dyDescent="0.2">
      <c r="A542" s="414" t="s">
        <v>570</v>
      </c>
      <c r="B542" s="415"/>
      <c r="C542" s="416">
        <v>40</v>
      </c>
      <c r="D542" s="417"/>
      <c r="E542" s="418"/>
      <c r="F542" s="417">
        <v>0.78</v>
      </c>
      <c r="G542" s="418">
        <v>2.09</v>
      </c>
      <c r="H542" s="417">
        <v>3.91</v>
      </c>
      <c r="I542" s="418">
        <v>37.68</v>
      </c>
      <c r="J542" s="417"/>
      <c r="K542" s="419" t="s">
        <v>571</v>
      </c>
    </row>
    <row r="543" spans="1:11" ht="15" customHeight="1" x14ac:dyDescent="0.2">
      <c r="A543" s="415"/>
      <c r="B543" s="415" t="s">
        <v>131</v>
      </c>
      <c r="C543" s="416"/>
      <c r="D543" s="417">
        <v>29.79</v>
      </c>
      <c r="E543" s="418">
        <v>22.4</v>
      </c>
      <c r="F543" s="417"/>
      <c r="G543" s="418"/>
      <c r="H543" s="417"/>
      <c r="I543" s="418"/>
      <c r="J543" s="417"/>
      <c r="K543" s="420"/>
    </row>
    <row r="544" spans="1:11" ht="15" customHeight="1" x14ac:dyDescent="0.2">
      <c r="A544" s="415"/>
      <c r="B544" s="415" t="s">
        <v>80</v>
      </c>
      <c r="C544" s="416"/>
      <c r="D544" s="417">
        <v>7.5</v>
      </c>
      <c r="E544" s="418">
        <v>6</v>
      </c>
      <c r="F544" s="417"/>
      <c r="G544" s="418"/>
      <c r="H544" s="417"/>
      <c r="I544" s="418"/>
      <c r="J544" s="417"/>
      <c r="K544" s="420"/>
    </row>
    <row r="545" spans="1:11" ht="15" customHeight="1" x14ac:dyDescent="0.2">
      <c r="A545" s="415"/>
      <c r="B545" s="415" t="s">
        <v>352</v>
      </c>
      <c r="C545" s="416"/>
      <c r="D545" s="417">
        <v>10.02</v>
      </c>
      <c r="E545" s="418">
        <v>6</v>
      </c>
      <c r="F545" s="417"/>
      <c r="G545" s="418"/>
      <c r="H545" s="417"/>
      <c r="I545" s="418"/>
      <c r="J545" s="417"/>
      <c r="K545" s="420"/>
    </row>
    <row r="546" spans="1:11" ht="15" customHeight="1" x14ac:dyDescent="0.2">
      <c r="A546" s="415"/>
      <c r="B546" s="415" t="s">
        <v>104</v>
      </c>
      <c r="C546" s="416"/>
      <c r="D546" s="417">
        <v>4.8</v>
      </c>
      <c r="E546" s="418">
        <v>4</v>
      </c>
      <c r="F546" s="417"/>
      <c r="G546" s="418"/>
      <c r="H546" s="417"/>
      <c r="I546" s="418"/>
      <c r="J546" s="417"/>
      <c r="K546" s="420"/>
    </row>
    <row r="547" spans="1:11" ht="15" customHeight="1" x14ac:dyDescent="0.2">
      <c r="A547" s="415"/>
      <c r="B547" s="415" t="s">
        <v>128</v>
      </c>
      <c r="C547" s="416"/>
      <c r="D547" s="417">
        <v>2</v>
      </c>
      <c r="E547" s="418">
        <v>2</v>
      </c>
      <c r="F547" s="417"/>
      <c r="G547" s="418"/>
      <c r="H547" s="417"/>
      <c r="I547" s="418"/>
      <c r="J547" s="417"/>
      <c r="K547" s="420"/>
    </row>
    <row r="548" spans="1:11" ht="38.25" customHeight="1" x14ac:dyDescent="0.25">
      <c r="A548" s="457" t="s">
        <v>392</v>
      </c>
      <c r="C548" s="468" t="s">
        <v>164</v>
      </c>
      <c r="D548" s="461"/>
      <c r="E548" s="690"/>
      <c r="F548" s="463">
        <v>1.81077770205806</v>
      </c>
      <c r="G548" s="586">
        <v>3.6994757865822336</v>
      </c>
      <c r="H548" s="463">
        <v>6.7359701408037234</v>
      </c>
      <c r="I548" s="586">
        <v>70.307561883393973</v>
      </c>
      <c r="J548" s="463">
        <v>6.43</v>
      </c>
      <c r="K548" s="139" t="s">
        <v>455</v>
      </c>
    </row>
    <row r="549" spans="1:11" ht="15" customHeight="1" x14ac:dyDescent="0.25">
      <c r="A549" s="457"/>
      <c r="B549" s="561" t="s">
        <v>49</v>
      </c>
      <c r="C549" s="468"/>
      <c r="D549" s="463">
        <v>15</v>
      </c>
      <c r="E549" s="690">
        <v>12</v>
      </c>
      <c r="F549" s="463"/>
      <c r="G549" s="586"/>
      <c r="H549" s="463"/>
      <c r="I549" s="586"/>
      <c r="J549" s="463"/>
      <c r="K549" s="139"/>
    </row>
    <row r="550" spans="1:11" ht="15" customHeight="1" x14ac:dyDescent="0.25">
      <c r="A550" s="457"/>
      <c r="B550" s="561" t="s">
        <v>44</v>
      </c>
      <c r="C550" s="468"/>
      <c r="D550" s="463">
        <v>15.96</v>
      </c>
      <c r="E550" s="690">
        <v>12</v>
      </c>
      <c r="F550" s="463"/>
      <c r="G550" s="586"/>
      <c r="H550" s="463"/>
      <c r="I550" s="586"/>
      <c r="J550" s="463"/>
      <c r="K550" s="139"/>
    </row>
    <row r="551" spans="1:11" ht="15" customHeight="1" x14ac:dyDescent="0.25">
      <c r="A551" s="457"/>
      <c r="B551" s="561" t="s">
        <v>45</v>
      </c>
      <c r="C551" s="468"/>
      <c r="D551" s="463">
        <v>9.3800000000000008</v>
      </c>
      <c r="E551" s="690">
        <v>7.5</v>
      </c>
      <c r="F551" s="463"/>
      <c r="G551" s="586"/>
      <c r="H551" s="463"/>
      <c r="I551" s="586"/>
      <c r="J551" s="500"/>
      <c r="K551" s="139"/>
    </row>
    <row r="552" spans="1:11" ht="15" customHeight="1" x14ac:dyDescent="0.25">
      <c r="A552" s="457"/>
      <c r="B552" s="561" t="s">
        <v>40</v>
      </c>
      <c r="C552" s="468"/>
      <c r="D552" s="463">
        <v>7.14</v>
      </c>
      <c r="E552" s="690">
        <v>6</v>
      </c>
      <c r="F552" s="463"/>
      <c r="G552" s="586"/>
      <c r="H552" s="463"/>
      <c r="I552" s="586"/>
      <c r="J552" s="500"/>
      <c r="K552" s="139"/>
    </row>
    <row r="553" spans="1:11" ht="15" customHeight="1" x14ac:dyDescent="0.25">
      <c r="A553" s="457"/>
      <c r="B553" s="561" t="s">
        <v>68</v>
      </c>
      <c r="C553" s="468"/>
      <c r="D553" s="463">
        <v>30.72</v>
      </c>
      <c r="E553" s="690">
        <v>24</v>
      </c>
      <c r="F553" s="463"/>
      <c r="G553" s="586"/>
      <c r="H553" s="463"/>
      <c r="I553" s="586"/>
      <c r="J553" s="500"/>
      <c r="K553" s="139"/>
    </row>
    <row r="554" spans="1:11" ht="15" customHeight="1" x14ac:dyDescent="0.25">
      <c r="A554" s="457"/>
      <c r="B554" s="561" t="s">
        <v>46</v>
      </c>
      <c r="C554" s="468"/>
      <c r="D554" s="463">
        <v>3</v>
      </c>
      <c r="E554" s="690">
        <v>3</v>
      </c>
      <c r="F554" s="463"/>
      <c r="G554" s="586"/>
      <c r="H554" s="463"/>
      <c r="I554" s="586"/>
      <c r="J554" s="500"/>
      <c r="K554" s="139"/>
    </row>
    <row r="555" spans="1:11" ht="15" customHeight="1" x14ac:dyDescent="0.25">
      <c r="A555" s="457"/>
      <c r="B555" s="561" t="s">
        <v>29</v>
      </c>
      <c r="C555" s="468"/>
      <c r="D555" s="463">
        <v>0.15</v>
      </c>
      <c r="E555" s="586">
        <v>0.15</v>
      </c>
      <c r="F555" s="463"/>
      <c r="G555" s="586"/>
      <c r="H555" s="463"/>
      <c r="I555" s="586"/>
      <c r="J555" s="500"/>
      <c r="K555" s="139"/>
    </row>
    <row r="556" spans="1:11" ht="15" customHeight="1" x14ac:dyDescent="0.25">
      <c r="A556" s="457"/>
      <c r="B556" s="561" t="s">
        <v>260</v>
      </c>
      <c r="C556" s="468"/>
      <c r="D556" s="463">
        <v>1.5</v>
      </c>
      <c r="E556" s="690">
        <v>1.5</v>
      </c>
      <c r="F556" s="463"/>
      <c r="G556" s="586"/>
      <c r="H556" s="463"/>
      <c r="I556" s="586"/>
      <c r="J556" s="500"/>
      <c r="K556" s="139"/>
    </row>
    <row r="557" spans="1:11" ht="15" customHeight="1" x14ac:dyDescent="0.25">
      <c r="A557" s="457"/>
      <c r="B557" s="597" t="s">
        <v>186</v>
      </c>
      <c r="C557" s="468"/>
      <c r="D557" s="463">
        <v>0.5</v>
      </c>
      <c r="E557" s="690">
        <v>0.5</v>
      </c>
      <c r="F557" s="463"/>
      <c r="G557" s="586"/>
      <c r="H557" s="463"/>
      <c r="I557" s="586"/>
      <c r="J557" s="500"/>
      <c r="K557" s="139"/>
    </row>
    <row r="558" spans="1:11" ht="15" customHeight="1" x14ac:dyDescent="0.25">
      <c r="A558" s="457"/>
      <c r="B558" s="561" t="s">
        <v>145</v>
      </c>
      <c r="C558" s="468"/>
      <c r="D558" s="463">
        <v>120</v>
      </c>
      <c r="E558" s="690">
        <v>120</v>
      </c>
      <c r="F558" s="463"/>
      <c r="G558" s="586"/>
      <c r="H558" s="463"/>
      <c r="I558" s="586"/>
      <c r="J558" s="500"/>
      <c r="K558" s="139"/>
    </row>
    <row r="559" spans="1:11" ht="15" customHeight="1" x14ac:dyDescent="0.25">
      <c r="A559" s="457"/>
      <c r="B559" s="561" t="s">
        <v>69</v>
      </c>
      <c r="C559" s="468"/>
      <c r="D559" s="463">
        <v>5</v>
      </c>
      <c r="E559" s="690">
        <v>5</v>
      </c>
      <c r="F559" s="463"/>
      <c r="G559" s="586"/>
      <c r="H559" s="463"/>
      <c r="I559" s="586"/>
      <c r="J559" s="500"/>
      <c r="K559" s="139"/>
    </row>
    <row r="560" spans="1:11" ht="28.5" customHeight="1" x14ac:dyDescent="0.25">
      <c r="A560" s="696" t="s">
        <v>399</v>
      </c>
      <c r="B560" s="507"/>
      <c r="C560" s="504" t="s">
        <v>252</v>
      </c>
      <c r="D560" s="504"/>
      <c r="E560" s="507"/>
      <c r="F560" s="486">
        <v>4.9800000000000004</v>
      </c>
      <c r="G560" s="562">
        <v>5.17</v>
      </c>
      <c r="H560" s="486">
        <v>5.89</v>
      </c>
      <c r="I560" s="562">
        <v>90</v>
      </c>
      <c r="J560" s="486">
        <v>0.3</v>
      </c>
      <c r="K560" s="695" t="s">
        <v>394</v>
      </c>
    </row>
    <row r="561" spans="1:11" ht="15" customHeight="1" x14ac:dyDescent="0.25">
      <c r="A561" s="507"/>
      <c r="B561" s="561" t="s">
        <v>211</v>
      </c>
      <c r="C561" s="468"/>
      <c r="D561" s="463">
        <v>40</v>
      </c>
      <c r="E561" s="586">
        <v>26</v>
      </c>
      <c r="F561" s="504"/>
      <c r="G561" s="507"/>
      <c r="H561" s="504"/>
      <c r="I561" s="507"/>
      <c r="J561" s="504"/>
      <c r="K561" s="504"/>
    </row>
    <row r="562" spans="1:11" ht="15" customHeight="1" x14ac:dyDescent="0.25">
      <c r="A562" s="507"/>
      <c r="B562" s="561" t="s">
        <v>213</v>
      </c>
      <c r="C562" s="468"/>
      <c r="D562" s="463">
        <v>27.3</v>
      </c>
      <c r="E562" s="586">
        <v>26</v>
      </c>
      <c r="F562" s="504"/>
      <c r="G562" s="507"/>
      <c r="H562" s="504"/>
      <c r="I562" s="507"/>
      <c r="J562" s="504"/>
      <c r="K562" s="504"/>
    </row>
    <row r="563" spans="1:11" ht="15" customHeight="1" x14ac:dyDescent="0.25">
      <c r="A563" s="507"/>
      <c r="B563" s="752" t="s">
        <v>221</v>
      </c>
      <c r="C563" s="504"/>
      <c r="D563" s="486">
        <v>6</v>
      </c>
      <c r="E563" s="562">
        <v>6</v>
      </c>
      <c r="F563" s="504"/>
      <c r="G563" s="507"/>
      <c r="H563" s="504"/>
      <c r="I563" s="507"/>
      <c r="J563" s="504"/>
      <c r="K563" s="504"/>
    </row>
    <row r="564" spans="1:11" ht="15" customHeight="1" x14ac:dyDescent="0.25">
      <c r="A564" s="507"/>
      <c r="B564" s="752" t="s">
        <v>28</v>
      </c>
      <c r="C564" s="504"/>
      <c r="D564" s="486">
        <v>8</v>
      </c>
      <c r="E564" s="562">
        <v>8</v>
      </c>
      <c r="F564" s="504"/>
      <c r="G564" s="507"/>
      <c r="H564" s="504"/>
      <c r="I564" s="507"/>
      <c r="J564" s="504"/>
      <c r="K564" s="504"/>
    </row>
    <row r="565" spans="1:11" ht="25.5" customHeight="1" x14ac:dyDescent="0.25">
      <c r="A565" s="507"/>
      <c r="B565" s="752" t="s">
        <v>40</v>
      </c>
      <c r="C565" s="504"/>
      <c r="D565" s="486">
        <v>9.6</v>
      </c>
      <c r="E565" s="562">
        <v>8</v>
      </c>
      <c r="F565" s="504"/>
      <c r="G565" s="507"/>
      <c r="H565" s="504"/>
      <c r="I565" s="507"/>
      <c r="J565" s="504"/>
      <c r="K565" s="504"/>
    </row>
    <row r="566" spans="1:11" ht="15" customHeight="1" x14ac:dyDescent="0.25">
      <c r="A566" s="507"/>
      <c r="B566" s="752" t="s">
        <v>46</v>
      </c>
      <c r="C566" s="504"/>
      <c r="D566" s="486">
        <v>1.5</v>
      </c>
      <c r="E566" s="562">
        <v>1.5</v>
      </c>
      <c r="F566" s="504"/>
      <c r="G566" s="507"/>
      <c r="H566" s="504"/>
      <c r="I566" s="507"/>
      <c r="J566" s="504"/>
      <c r="K566" s="504"/>
    </row>
    <row r="567" spans="1:11" ht="15" customHeight="1" x14ac:dyDescent="0.25">
      <c r="A567" s="507"/>
      <c r="B567" s="752" t="s">
        <v>393</v>
      </c>
      <c r="C567" s="504"/>
      <c r="D567" s="486"/>
      <c r="E567" s="562">
        <v>6</v>
      </c>
      <c r="F567" s="504"/>
      <c r="G567" s="507"/>
      <c r="H567" s="504"/>
      <c r="I567" s="507"/>
      <c r="J567" s="504"/>
      <c r="K567" s="504"/>
    </row>
    <row r="568" spans="1:11" ht="15" customHeight="1" x14ac:dyDescent="0.25">
      <c r="A568" s="507"/>
      <c r="B568" s="752" t="s">
        <v>50</v>
      </c>
      <c r="C568" s="504"/>
      <c r="D568" s="486">
        <v>2.7</v>
      </c>
      <c r="E568" s="562">
        <v>2.7</v>
      </c>
      <c r="F568" s="504"/>
      <c r="G568" s="507"/>
      <c r="H568" s="504"/>
      <c r="I568" s="507"/>
      <c r="J568" s="504"/>
      <c r="K568" s="504"/>
    </row>
    <row r="569" spans="1:11" ht="15" customHeight="1" x14ac:dyDescent="0.25">
      <c r="A569" s="507"/>
      <c r="B569" s="752" t="s">
        <v>43</v>
      </c>
      <c r="C569" s="504"/>
      <c r="D569" s="486"/>
      <c r="E569" s="753">
        <v>48</v>
      </c>
      <c r="F569" s="504"/>
      <c r="G569" s="507"/>
      <c r="H569" s="504"/>
      <c r="I569" s="507"/>
      <c r="J569" s="504"/>
      <c r="K569" s="504"/>
    </row>
    <row r="570" spans="1:11" ht="15" customHeight="1" x14ac:dyDescent="0.25">
      <c r="A570" s="507"/>
      <c r="B570" s="752" t="s">
        <v>46</v>
      </c>
      <c r="C570" s="504"/>
      <c r="D570" s="486">
        <v>2</v>
      </c>
      <c r="E570" s="562">
        <v>2</v>
      </c>
      <c r="F570" s="504"/>
      <c r="G570" s="507"/>
      <c r="H570" s="504"/>
      <c r="I570" s="507"/>
      <c r="J570" s="504"/>
      <c r="K570" s="504"/>
    </row>
    <row r="571" spans="1:11" ht="15" customHeight="1" x14ac:dyDescent="0.25">
      <c r="A571" s="507"/>
      <c r="B571" s="752" t="s">
        <v>401</v>
      </c>
      <c r="C571" s="504"/>
      <c r="D571" s="486"/>
      <c r="E571" s="753">
        <v>40</v>
      </c>
      <c r="F571" s="504"/>
      <c r="G571" s="507"/>
      <c r="H571" s="504"/>
      <c r="I571" s="507"/>
      <c r="J571" s="504"/>
      <c r="K571" s="504"/>
    </row>
    <row r="572" spans="1:11" ht="15" customHeight="1" x14ac:dyDescent="0.25">
      <c r="A572" s="507"/>
      <c r="B572" s="752" t="s">
        <v>400</v>
      </c>
      <c r="C572" s="504"/>
      <c r="D572" s="486"/>
      <c r="E572" s="753">
        <v>20</v>
      </c>
      <c r="F572" s="504"/>
      <c r="G572" s="507"/>
      <c r="H572" s="504"/>
      <c r="I572" s="507"/>
      <c r="J572" s="504"/>
      <c r="K572" s="504"/>
    </row>
    <row r="573" spans="1:11" ht="15" customHeight="1" x14ac:dyDescent="0.25">
      <c r="A573" s="507"/>
      <c r="B573" s="752" t="s">
        <v>83</v>
      </c>
      <c r="C573" s="504"/>
      <c r="D573" s="486">
        <v>5</v>
      </c>
      <c r="E573" s="562">
        <v>5</v>
      </c>
      <c r="F573" s="504"/>
      <c r="G573" s="507"/>
      <c r="H573" s="504"/>
      <c r="I573" s="507"/>
      <c r="J573" s="504"/>
      <c r="K573" s="504"/>
    </row>
    <row r="574" spans="1:11" ht="15" customHeight="1" x14ac:dyDescent="0.25">
      <c r="A574" s="507"/>
      <c r="B574" s="752" t="s">
        <v>50</v>
      </c>
      <c r="C574" s="504"/>
      <c r="D574" s="486">
        <v>1.5</v>
      </c>
      <c r="E574" s="562">
        <v>1.5</v>
      </c>
      <c r="F574" s="504"/>
      <c r="G574" s="507"/>
      <c r="H574" s="504"/>
      <c r="I574" s="507"/>
      <c r="J574" s="504"/>
      <c r="K574" s="504"/>
    </row>
    <row r="575" spans="1:11" ht="15" customHeight="1" x14ac:dyDescent="0.25">
      <c r="A575" s="507"/>
      <c r="B575" s="752" t="s">
        <v>64</v>
      </c>
      <c r="C575" s="504"/>
      <c r="D575" s="486">
        <v>15</v>
      </c>
      <c r="E575" s="562">
        <v>15</v>
      </c>
      <c r="F575" s="504"/>
      <c r="G575" s="507"/>
      <c r="H575" s="504"/>
      <c r="I575" s="507"/>
      <c r="J575" s="504"/>
      <c r="K575" s="504"/>
    </row>
    <row r="576" spans="1:11" ht="15" customHeight="1" x14ac:dyDescent="0.25">
      <c r="A576" s="507"/>
      <c r="B576" s="752" t="s">
        <v>141</v>
      </c>
      <c r="C576" s="504"/>
      <c r="D576" s="486">
        <v>1</v>
      </c>
      <c r="E576" s="562">
        <v>1</v>
      </c>
      <c r="F576" s="504"/>
      <c r="G576" s="507"/>
      <c r="H576" s="504"/>
      <c r="I576" s="507"/>
      <c r="J576" s="504"/>
      <c r="K576" s="504"/>
    </row>
    <row r="577" spans="1:11" ht="15" customHeight="1" x14ac:dyDescent="0.25">
      <c r="A577" s="507"/>
      <c r="B577" s="752" t="s">
        <v>186</v>
      </c>
      <c r="C577" s="504"/>
      <c r="D577" s="486">
        <v>0.16</v>
      </c>
      <c r="E577" s="562">
        <v>0.16</v>
      </c>
      <c r="F577" s="504"/>
      <c r="G577" s="507"/>
      <c r="H577" s="504"/>
      <c r="I577" s="507"/>
      <c r="J577" s="504"/>
      <c r="K577" s="504"/>
    </row>
    <row r="578" spans="1:11" ht="23.25" customHeight="1" x14ac:dyDescent="0.25">
      <c r="A578" s="457" t="s">
        <v>291</v>
      </c>
      <c r="B578" s="667"/>
      <c r="C578" s="468">
        <v>110</v>
      </c>
      <c r="D578" s="754"/>
      <c r="E578" s="745"/>
      <c r="F578" s="463">
        <v>3.1480000000000001</v>
      </c>
      <c r="G578" s="562">
        <v>1.06</v>
      </c>
      <c r="H578" s="463">
        <v>23.41</v>
      </c>
      <c r="I578" s="586">
        <v>118.12</v>
      </c>
      <c r="J578" s="754"/>
      <c r="K578" s="139" t="s">
        <v>472</v>
      </c>
    </row>
    <row r="579" spans="1:11" ht="15" customHeight="1" x14ac:dyDescent="0.25">
      <c r="A579" s="755"/>
      <c r="B579" s="561" t="s">
        <v>231</v>
      </c>
      <c r="C579" s="756"/>
      <c r="D579" s="463">
        <v>38.5</v>
      </c>
      <c r="E579" s="586">
        <v>38.5</v>
      </c>
      <c r="F579" s="754"/>
      <c r="G579" s="753"/>
      <c r="H579" s="754"/>
      <c r="I579" s="745"/>
      <c r="J579" s="754"/>
      <c r="K579" s="757"/>
    </row>
    <row r="580" spans="1:11" ht="15" customHeight="1" x14ac:dyDescent="0.25">
      <c r="A580" s="755"/>
      <c r="B580" s="561" t="s">
        <v>130</v>
      </c>
      <c r="C580" s="756"/>
      <c r="D580" s="463">
        <v>231</v>
      </c>
      <c r="E580" s="586">
        <v>231</v>
      </c>
      <c r="F580" s="754"/>
      <c r="G580" s="753"/>
      <c r="H580" s="754"/>
      <c r="I580" s="745"/>
      <c r="J580" s="754"/>
      <c r="K580" s="757"/>
    </row>
    <row r="581" spans="1:11" ht="15" customHeight="1" x14ac:dyDescent="0.25">
      <c r="A581" s="755"/>
      <c r="B581" s="597" t="s">
        <v>186</v>
      </c>
      <c r="C581" s="756"/>
      <c r="D581" s="463">
        <v>0.3</v>
      </c>
      <c r="E581" s="586">
        <v>0.3</v>
      </c>
      <c r="F581" s="754"/>
      <c r="G581" s="745"/>
      <c r="H581" s="754"/>
      <c r="I581" s="745"/>
      <c r="J581" s="754"/>
      <c r="K581" s="757"/>
    </row>
    <row r="582" spans="1:11" ht="15" customHeight="1" x14ac:dyDescent="0.25">
      <c r="A582" s="667"/>
      <c r="B582" s="597" t="s">
        <v>56</v>
      </c>
      <c r="C582" s="756"/>
      <c r="D582" s="463">
        <v>1.7</v>
      </c>
      <c r="E582" s="586">
        <v>1.7</v>
      </c>
      <c r="F582" s="754"/>
      <c r="G582" s="745"/>
      <c r="H582" s="754"/>
      <c r="I582" s="745"/>
      <c r="J582" s="754"/>
      <c r="K582" s="757"/>
    </row>
    <row r="583" spans="1:11" ht="29.25" customHeight="1" x14ac:dyDescent="0.25">
      <c r="A583" s="661" t="s">
        <v>262</v>
      </c>
      <c r="C583" s="468">
        <v>150</v>
      </c>
      <c r="D583" s="463"/>
      <c r="E583" s="586"/>
      <c r="F583" s="463">
        <v>0.5</v>
      </c>
      <c r="G583" s="586">
        <v>7.0000000000000007E-2</v>
      </c>
      <c r="H583" s="463">
        <v>14</v>
      </c>
      <c r="I583" s="758">
        <v>60</v>
      </c>
      <c r="J583" s="468">
        <v>0.54</v>
      </c>
      <c r="K583" s="139" t="s">
        <v>263</v>
      </c>
    </row>
    <row r="584" spans="1:11" ht="15" customHeight="1" x14ac:dyDescent="0.25">
      <c r="A584" s="663"/>
      <c r="B584" s="561" t="s">
        <v>264</v>
      </c>
      <c r="C584" s="468"/>
      <c r="D584" s="463">
        <v>12.75</v>
      </c>
      <c r="E584" s="586">
        <v>12.5</v>
      </c>
      <c r="F584" s="468"/>
      <c r="G584" s="596"/>
      <c r="H584" s="468"/>
      <c r="I584" s="758"/>
      <c r="J584" s="468"/>
      <c r="K584" s="139"/>
    </row>
    <row r="585" spans="1:11" ht="15" customHeight="1" x14ac:dyDescent="0.25">
      <c r="A585" s="663"/>
      <c r="B585" s="502" t="s">
        <v>29</v>
      </c>
      <c r="C585" s="468"/>
      <c r="D585" s="463">
        <v>5</v>
      </c>
      <c r="E585" s="586">
        <v>5</v>
      </c>
      <c r="F585" s="468"/>
      <c r="G585" s="596"/>
      <c r="H585" s="468"/>
      <c r="I585" s="758"/>
      <c r="J585" s="468"/>
      <c r="K585" s="139"/>
    </row>
    <row r="586" spans="1:11" ht="15" customHeight="1" x14ac:dyDescent="0.25">
      <c r="A586" s="663"/>
      <c r="B586" s="561" t="s">
        <v>64</v>
      </c>
      <c r="C586" s="468"/>
      <c r="D586" s="463">
        <v>152</v>
      </c>
      <c r="E586" s="586">
        <v>152</v>
      </c>
      <c r="F586" s="468"/>
      <c r="G586" s="596"/>
      <c r="H586" s="468"/>
      <c r="I586" s="758"/>
      <c r="J586" s="468"/>
      <c r="K586" s="139"/>
    </row>
    <row r="587" spans="1:11" ht="34.5" customHeight="1" thickBot="1" x14ac:dyDescent="0.3">
      <c r="A587" s="457" t="s">
        <v>208</v>
      </c>
      <c r="C587" s="468">
        <v>35</v>
      </c>
      <c r="D587" s="468">
        <v>35</v>
      </c>
      <c r="E587" s="724">
        <v>35</v>
      </c>
      <c r="F587" s="463">
        <v>2.3076923076923075</v>
      </c>
      <c r="G587" s="631">
        <v>0.41958041958041958</v>
      </c>
      <c r="H587" s="463">
        <v>13.846153846153847</v>
      </c>
      <c r="I587" s="631">
        <v>69.230769230769241</v>
      </c>
      <c r="J587" s="468"/>
      <c r="K587" s="664" t="s">
        <v>458</v>
      </c>
    </row>
    <row r="588" spans="1:11" ht="15" customHeight="1" thickBot="1" x14ac:dyDescent="0.3">
      <c r="A588" s="644" t="s">
        <v>37</v>
      </c>
      <c r="B588" s="645"/>
      <c r="C588" s="646">
        <v>550</v>
      </c>
      <c r="D588" s="634"/>
      <c r="E588" s="665"/>
      <c r="F588" s="515">
        <f>F587+F583+F578+F560+F548+F542</f>
        <v>13.526470009750367</v>
      </c>
      <c r="G588" s="515">
        <f t="shared" ref="G588:J588" si="14">G587+G583+G578+G560+G548+G542</f>
        <v>12.509056206162654</v>
      </c>
      <c r="H588" s="515">
        <f t="shared" si="14"/>
        <v>67.792123986957577</v>
      </c>
      <c r="I588" s="515">
        <f t="shared" si="14"/>
        <v>445.33833111416322</v>
      </c>
      <c r="J588" s="515">
        <f t="shared" si="14"/>
        <v>7.27</v>
      </c>
      <c r="K588" s="583"/>
    </row>
    <row r="589" spans="1:11" ht="27.75" customHeight="1" x14ac:dyDescent="0.25">
      <c r="B589" s="667" t="s">
        <v>256</v>
      </c>
      <c r="C589" s="468"/>
      <c r="D589" s="596"/>
      <c r="E589" s="595"/>
      <c r="F589" s="463"/>
      <c r="G589" s="650"/>
      <c r="H589" s="463"/>
      <c r="I589" s="650"/>
      <c r="J589" s="463"/>
      <c r="K589" s="139"/>
    </row>
    <row r="590" spans="1:11" ht="15.75" customHeight="1" x14ac:dyDescent="0.25">
      <c r="A590" s="457" t="s">
        <v>96</v>
      </c>
      <c r="B590" s="615"/>
      <c r="C590" s="523">
        <v>50</v>
      </c>
      <c r="D590" s="715"/>
      <c r="E590" s="759"/>
      <c r="F590" s="486">
        <v>6.1</v>
      </c>
      <c r="G590" s="562">
        <v>3.88</v>
      </c>
      <c r="H590" s="486">
        <v>7.34</v>
      </c>
      <c r="I590" s="562">
        <v>89</v>
      </c>
      <c r="J590" s="486">
        <v>0.16</v>
      </c>
      <c r="K590" s="139" t="s">
        <v>144</v>
      </c>
    </row>
    <row r="591" spans="1:11" ht="15.75" customHeight="1" x14ac:dyDescent="0.25">
      <c r="A591" s="482"/>
      <c r="B591" s="502" t="s">
        <v>135</v>
      </c>
      <c r="C591" s="523"/>
      <c r="D591" s="715">
        <v>51</v>
      </c>
      <c r="E591" s="759">
        <v>37.5</v>
      </c>
      <c r="F591" s="486"/>
      <c r="G591" s="562"/>
      <c r="H591" s="486"/>
      <c r="I591" s="562"/>
      <c r="J591" s="760"/>
      <c r="K591" s="139"/>
    </row>
    <row r="592" spans="1:11" ht="15.75" customHeight="1" x14ac:dyDescent="0.25">
      <c r="A592" s="482"/>
      <c r="B592" s="502" t="s">
        <v>229</v>
      </c>
      <c r="C592" s="523"/>
      <c r="D592" s="715">
        <v>39.4</v>
      </c>
      <c r="E592" s="759">
        <v>37.5</v>
      </c>
      <c r="F592" s="486"/>
      <c r="G592" s="562"/>
      <c r="H592" s="486"/>
      <c r="I592" s="562"/>
      <c r="J592" s="760"/>
      <c r="K592" s="139"/>
    </row>
    <row r="593" spans="1:11" ht="15.75" customHeight="1" x14ac:dyDescent="0.25">
      <c r="A593" s="482"/>
      <c r="B593" s="502" t="s">
        <v>98</v>
      </c>
      <c r="C593" s="523"/>
      <c r="D593" s="562">
        <v>1.3</v>
      </c>
      <c r="E593" s="759">
        <v>1.25</v>
      </c>
      <c r="F593" s="486"/>
      <c r="G593" s="562"/>
      <c r="H593" s="486"/>
      <c r="I593" s="562"/>
      <c r="J593" s="760"/>
      <c r="K593" s="139"/>
    </row>
    <row r="594" spans="1:11" ht="15.75" customHeight="1" x14ac:dyDescent="0.25">
      <c r="A594" s="482"/>
      <c r="B594" s="502" t="s">
        <v>55</v>
      </c>
      <c r="C594" s="523"/>
      <c r="D594" s="562">
        <v>0.9</v>
      </c>
      <c r="E594" s="488">
        <v>0.75</v>
      </c>
      <c r="F594" s="486"/>
      <c r="G594" s="562"/>
      <c r="H594" s="486"/>
      <c r="I594" s="562"/>
      <c r="J594" s="760"/>
      <c r="K594" s="139"/>
    </row>
    <row r="595" spans="1:11" ht="15.75" customHeight="1" x14ac:dyDescent="0.25">
      <c r="A595" s="482"/>
      <c r="B595" s="502" t="s">
        <v>40</v>
      </c>
      <c r="C595" s="523"/>
      <c r="D595" s="562">
        <v>11.1</v>
      </c>
      <c r="E595" s="488">
        <v>9.3000000000000007</v>
      </c>
      <c r="F595" s="486"/>
      <c r="G595" s="562"/>
      <c r="H595" s="486"/>
      <c r="I595" s="562"/>
      <c r="J595" s="760"/>
      <c r="K595" s="139"/>
    </row>
    <row r="596" spans="1:11" ht="15.75" customHeight="1" x14ac:dyDescent="0.25">
      <c r="A596" s="482"/>
      <c r="B596" s="502" t="s">
        <v>64</v>
      </c>
      <c r="C596" s="523"/>
      <c r="D596" s="562">
        <v>7</v>
      </c>
      <c r="E596" s="759">
        <v>7</v>
      </c>
      <c r="F596" s="486"/>
      <c r="G596" s="562"/>
      <c r="H596" s="486"/>
      <c r="I596" s="562"/>
      <c r="J596" s="760"/>
      <c r="K596" s="139"/>
    </row>
    <row r="597" spans="1:11" ht="15.75" customHeight="1" x14ac:dyDescent="0.25">
      <c r="A597" s="482"/>
      <c r="B597" s="502" t="s">
        <v>186</v>
      </c>
      <c r="C597" s="523"/>
      <c r="D597" s="715">
        <v>0.35</v>
      </c>
      <c r="E597" s="759">
        <v>0.35</v>
      </c>
      <c r="F597" s="486"/>
      <c r="G597" s="562"/>
      <c r="H597" s="486"/>
      <c r="I597" s="562"/>
      <c r="J597" s="760"/>
      <c r="K597" s="139"/>
    </row>
    <row r="598" spans="1:11" ht="15.75" customHeight="1" x14ac:dyDescent="0.25">
      <c r="A598" s="482"/>
      <c r="B598" s="502" t="s">
        <v>59</v>
      </c>
      <c r="C598" s="523"/>
      <c r="D598" s="715">
        <v>0.14000000000000001</v>
      </c>
      <c r="E598" s="759">
        <v>0.14000000000000001</v>
      </c>
      <c r="F598" s="486"/>
      <c r="G598" s="562"/>
      <c r="H598" s="486"/>
      <c r="I598" s="562"/>
      <c r="J598" s="760"/>
      <c r="K598" s="139"/>
    </row>
    <row r="599" spans="1:11" ht="15.75" customHeight="1" x14ac:dyDescent="0.25">
      <c r="A599" s="482"/>
      <c r="B599" s="502" t="s">
        <v>86</v>
      </c>
      <c r="C599" s="523"/>
      <c r="D599" s="715">
        <v>5</v>
      </c>
      <c r="E599" s="759">
        <v>5</v>
      </c>
      <c r="F599" s="760"/>
      <c r="G599" s="562"/>
      <c r="H599" s="486"/>
      <c r="I599" s="562"/>
      <c r="J599" s="486"/>
      <c r="K599" s="139"/>
    </row>
    <row r="600" spans="1:11" ht="15.75" customHeight="1" x14ac:dyDescent="0.25">
      <c r="A600" s="482"/>
      <c r="B600" s="597" t="s">
        <v>46</v>
      </c>
      <c r="C600" s="523"/>
      <c r="D600" s="715">
        <v>1.25</v>
      </c>
      <c r="E600" s="759">
        <v>1.25</v>
      </c>
      <c r="F600" s="760"/>
      <c r="G600" s="562"/>
      <c r="H600" s="486"/>
      <c r="I600" s="562"/>
      <c r="J600" s="486"/>
      <c r="K600" s="139"/>
    </row>
    <row r="601" spans="1:11" ht="15.75" customHeight="1" x14ac:dyDescent="0.25">
      <c r="A601" s="482"/>
      <c r="B601" s="502" t="s">
        <v>43</v>
      </c>
      <c r="C601" s="523"/>
      <c r="D601" s="715"/>
      <c r="E601" s="759">
        <v>59</v>
      </c>
      <c r="F601" s="760"/>
      <c r="G601" s="562"/>
      <c r="H601" s="486"/>
      <c r="I601" s="562"/>
      <c r="J601" s="486"/>
      <c r="K601" s="139"/>
    </row>
    <row r="602" spans="1:11" ht="28.5" customHeight="1" x14ac:dyDescent="0.25">
      <c r="A602" s="457" t="s">
        <v>235</v>
      </c>
      <c r="B602" s="502"/>
      <c r="C602" s="504" t="s">
        <v>200</v>
      </c>
      <c r="D602" s="562"/>
      <c r="E602" s="488"/>
      <c r="F602" s="486">
        <v>2.66</v>
      </c>
      <c r="G602" s="562">
        <v>4.62</v>
      </c>
      <c r="H602" s="486">
        <v>27.55</v>
      </c>
      <c r="I602" s="562">
        <v>162.47</v>
      </c>
      <c r="J602" s="760"/>
      <c r="K602" s="139" t="s">
        <v>219</v>
      </c>
    </row>
    <row r="603" spans="1:11" ht="15.75" customHeight="1" x14ac:dyDescent="0.25">
      <c r="A603" s="482"/>
      <c r="B603" s="502" t="s">
        <v>25</v>
      </c>
      <c r="C603" s="504"/>
      <c r="D603" s="562">
        <v>39.299999999999997</v>
      </c>
      <c r="E603" s="488">
        <v>39.299999999999997</v>
      </c>
      <c r="F603" s="486"/>
      <c r="G603" s="562"/>
      <c r="H603" s="486"/>
      <c r="I603" s="562"/>
      <c r="J603" s="760"/>
      <c r="K603" s="139"/>
    </row>
    <row r="604" spans="1:11" ht="15.75" customHeight="1" x14ac:dyDescent="0.25">
      <c r="A604" s="482"/>
      <c r="B604" s="482" t="s">
        <v>186</v>
      </c>
      <c r="C604" s="504"/>
      <c r="D604" s="562">
        <v>0.5</v>
      </c>
      <c r="E604" s="488">
        <v>0.5</v>
      </c>
      <c r="F604" s="486"/>
      <c r="G604" s="562"/>
      <c r="H604" s="486"/>
      <c r="I604" s="562"/>
      <c r="J604" s="760"/>
      <c r="K604" s="139"/>
    </row>
    <row r="605" spans="1:11" ht="15.75" customHeight="1" x14ac:dyDescent="0.25">
      <c r="A605" s="482"/>
      <c r="B605" s="502" t="s">
        <v>171</v>
      </c>
      <c r="C605" s="504"/>
      <c r="D605" s="562">
        <v>82.5</v>
      </c>
      <c r="E605" s="488">
        <v>82.5</v>
      </c>
      <c r="F605" s="486"/>
      <c r="G605" s="562"/>
      <c r="H605" s="486"/>
      <c r="I605" s="562"/>
      <c r="J605" s="760"/>
      <c r="K605" s="139"/>
    </row>
    <row r="606" spans="1:11" ht="15.75" customHeight="1" x14ac:dyDescent="0.25">
      <c r="A606" s="482"/>
      <c r="B606" s="502" t="s">
        <v>31</v>
      </c>
      <c r="C606" s="504"/>
      <c r="D606" s="562">
        <v>3</v>
      </c>
      <c r="E606" s="488">
        <v>3</v>
      </c>
      <c r="F606" s="486"/>
      <c r="G606" s="562"/>
      <c r="H606" s="486"/>
      <c r="I606" s="562"/>
      <c r="J606" s="760"/>
      <c r="K606" s="139"/>
    </row>
    <row r="607" spans="1:11" ht="25.5" customHeight="1" x14ac:dyDescent="0.25">
      <c r="A607" s="457" t="s">
        <v>215</v>
      </c>
      <c r="C607" s="468" t="s">
        <v>333</v>
      </c>
      <c r="D607" s="596"/>
      <c r="E607" s="595"/>
      <c r="F607" s="468">
        <v>0</v>
      </c>
      <c r="G607" s="596">
        <v>0</v>
      </c>
      <c r="H607" s="468">
        <v>19.32</v>
      </c>
      <c r="I607" s="596">
        <v>72.89</v>
      </c>
      <c r="J607" s="468">
        <v>0.02</v>
      </c>
      <c r="K607" s="139" t="s">
        <v>473</v>
      </c>
    </row>
    <row r="608" spans="1:11" ht="15.75" customHeight="1" x14ac:dyDescent="0.25">
      <c r="A608" s="457"/>
      <c r="B608" s="561" t="s">
        <v>207</v>
      </c>
      <c r="C608" s="468"/>
      <c r="D608" s="596">
        <v>0.45</v>
      </c>
      <c r="E608" s="595">
        <v>0.45</v>
      </c>
      <c r="F608" s="468"/>
      <c r="G608" s="596"/>
      <c r="H608" s="468"/>
      <c r="I608" s="596"/>
      <c r="J608" s="468"/>
      <c r="K608" s="139"/>
    </row>
    <row r="609" spans="1:11" ht="15.75" customHeight="1" x14ac:dyDescent="0.25">
      <c r="A609" s="457"/>
      <c r="B609" s="561" t="s">
        <v>134</v>
      </c>
      <c r="C609" s="468"/>
      <c r="D609" s="596">
        <v>160</v>
      </c>
      <c r="E609" s="595">
        <v>160</v>
      </c>
      <c r="F609" s="468"/>
      <c r="G609" s="596"/>
      <c r="H609" s="468"/>
      <c r="I609" s="596"/>
      <c r="J609" s="468"/>
      <c r="K609" s="139"/>
    </row>
    <row r="610" spans="1:11" ht="15.75" customHeight="1" x14ac:dyDescent="0.25">
      <c r="A610" s="457"/>
      <c r="B610" s="561" t="s">
        <v>188</v>
      </c>
      <c r="C610" s="468"/>
      <c r="D610" s="596">
        <v>10</v>
      </c>
      <c r="E610" s="595">
        <v>10</v>
      </c>
      <c r="F610" s="468"/>
      <c r="G610" s="596"/>
      <c r="H610" s="468"/>
      <c r="I610" s="596"/>
      <c r="J610" s="468"/>
      <c r="K610" s="139"/>
    </row>
    <row r="611" spans="1:11" ht="27" customHeight="1" thickBot="1" x14ac:dyDescent="0.3">
      <c r="A611" s="457" t="s">
        <v>175</v>
      </c>
      <c r="C611" s="468">
        <v>25</v>
      </c>
      <c r="D611" s="586">
        <v>25</v>
      </c>
      <c r="E611" s="466">
        <v>25</v>
      </c>
      <c r="F611" s="463">
        <v>1.9</v>
      </c>
      <c r="G611" s="586">
        <v>0.2</v>
      </c>
      <c r="H611" s="463">
        <v>12.3</v>
      </c>
      <c r="I611" s="586">
        <v>58.75</v>
      </c>
      <c r="J611" s="463">
        <v>0</v>
      </c>
      <c r="K611" s="664" t="s">
        <v>453</v>
      </c>
    </row>
    <row r="612" spans="1:11" ht="15.75" customHeight="1" thickBot="1" x14ac:dyDescent="0.3">
      <c r="A612" s="457" t="s">
        <v>354</v>
      </c>
      <c r="C612" s="468">
        <v>200</v>
      </c>
      <c r="D612" s="596">
        <v>200</v>
      </c>
      <c r="E612" s="595">
        <v>200</v>
      </c>
      <c r="F612" s="463">
        <v>1</v>
      </c>
      <c r="G612" s="586"/>
      <c r="H612" s="463">
        <v>20.2</v>
      </c>
      <c r="I612" s="586">
        <v>84.44</v>
      </c>
      <c r="J612" s="463">
        <v>4</v>
      </c>
      <c r="K612" s="286" t="s">
        <v>462</v>
      </c>
    </row>
    <row r="613" spans="1:11" ht="15" customHeight="1" thickBot="1" x14ac:dyDescent="0.3">
      <c r="A613" s="644" t="s">
        <v>37</v>
      </c>
      <c r="B613" s="645"/>
      <c r="C613" s="646">
        <v>558</v>
      </c>
      <c r="D613" s="636"/>
      <c r="E613" s="637"/>
      <c r="F613" s="515">
        <f>SUM(F590:F612)</f>
        <v>11.66</v>
      </c>
      <c r="G613" s="515">
        <f t="shared" ref="G613:J613" si="15">SUM(G590:G612)</f>
        <v>8.6999999999999993</v>
      </c>
      <c r="H613" s="515">
        <f t="shared" si="15"/>
        <v>86.710000000000008</v>
      </c>
      <c r="I613" s="515">
        <f t="shared" si="15"/>
        <v>467.55</v>
      </c>
      <c r="J613" s="515">
        <f t="shared" si="15"/>
        <v>4.18</v>
      </c>
      <c r="K613" s="583"/>
    </row>
    <row r="614" spans="1:11" ht="15" customHeight="1" thickBot="1" x14ac:dyDescent="0.3">
      <c r="A614" s="644" t="s">
        <v>60</v>
      </c>
      <c r="B614" s="675"/>
      <c r="C614" s="646">
        <f>C536+C540+C588+C613</f>
        <v>1622</v>
      </c>
      <c r="D614" s="646"/>
      <c r="E614" s="692"/>
      <c r="F614" s="515">
        <f>F536+F540+F588+F613</f>
        <v>38.928993299874023</v>
      </c>
      <c r="G614" s="722">
        <f>G536+G540+G588+G613</f>
        <v>35.384930290305476</v>
      </c>
      <c r="H614" s="515">
        <f>H536+H540+H588+H613</f>
        <v>203.65983220611341</v>
      </c>
      <c r="I614" s="722">
        <f>I536+I540+I588+I613</f>
        <v>1297.6602854434511</v>
      </c>
      <c r="J614" s="515">
        <f>J536+J540+J588+J613</f>
        <v>13.35</v>
      </c>
      <c r="K614" s="761"/>
    </row>
    <row r="615" spans="1:11" ht="15" customHeight="1" x14ac:dyDescent="0.25">
      <c r="A615" s="762"/>
      <c r="B615" s="762"/>
      <c r="C615" s="763"/>
      <c r="D615" s="763"/>
      <c r="E615" s="763"/>
      <c r="F615" s="764"/>
      <c r="G615" s="764"/>
      <c r="H615" s="764"/>
      <c r="I615" s="764"/>
      <c r="J615" s="764"/>
      <c r="K615" s="458"/>
    </row>
    <row r="616" spans="1:11" ht="15" customHeight="1" x14ac:dyDescent="0.25">
      <c r="A616" s="590"/>
      <c r="B616" s="590"/>
      <c r="C616" s="765"/>
      <c r="D616" s="765"/>
      <c r="E616" s="619" t="s">
        <v>230</v>
      </c>
      <c r="F616" s="591"/>
      <c r="G616" s="591"/>
      <c r="H616" s="591"/>
      <c r="I616" s="591"/>
      <c r="J616" s="591"/>
      <c r="K616" s="561"/>
    </row>
    <row r="617" spans="1:11" ht="15.75" customHeight="1" thickBot="1" x14ac:dyDescent="0.3">
      <c r="A617" s="590" t="s">
        <v>97</v>
      </c>
      <c r="B617" s="622"/>
      <c r="C617" s="622"/>
      <c r="D617" s="590"/>
      <c r="K617" s="590"/>
    </row>
    <row r="618" spans="1:11" ht="23.25" customHeight="1" x14ac:dyDescent="0.25">
      <c r="A618" s="623" t="s">
        <v>5</v>
      </c>
      <c r="B618" s="624"/>
      <c r="C618" s="625" t="s">
        <v>6</v>
      </c>
      <c r="D618" s="626" t="s">
        <v>7</v>
      </c>
      <c r="E618" s="625" t="s">
        <v>7</v>
      </c>
      <c r="F618" s="801" t="s">
        <v>8</v>
      </c>
      <c r="G618" s="802"/>
      <c r="H618" s="803"/>
      <c r="I618" s="627" t="s">
        <v>9</v>
      </c>
      <c r="J618" s="628" t="s">
        <v>10</v>
      </c>
      <c r="K618" s="625" t="s">
        <v>62</v>
      </c>
    </row>
    <row r="619" spans="1:11" ht="15.75" customHeight="1" thickBot="1" x14ac:dyDescent="0.3">
      <c r="A619" s="457" t="s">
        <v>12</v>
      </c>
      <c r="C619" s="468" t="s">
        <v>13</v>
      </c>
      <c r="D619" s="595" t="s">
        <v>14</v>
      </c>
      <c r="E619" s="468" t="s">
        <v>14</v>
      </c>
      <c r="F619" s="630"/>
      <c r="G619" s="631"/>
      <c r="H619" s="631"/>
      <c r="I619" s="500" t="s">
        <v>122</v>
      </c>
      <c r="K619" s="468" t="s">
        <v>63</v>
      </c>
    </row>
    <row r="620" spans="1:11" ht="15.75" customHeight="1" thickBot="1" x14ac:dyDescent="0.3">
      <c r="A620" s="632"/>
      <c r="B620" s="633"/>
      <c r="C620" s="629"/>
      <c r="D620" s="634" t="s">
        <v>16</v>
      </c>
      <c r="E620" s="634" t="s">
        <v>17</v>
      </c>
      <c r="F620" s="635" t="s">
        <v>18</v>
      </c>
      <c r="G620" s="635" t="s">
        <v>19</v>
      </c>
      <c r="H620" s="636" t="s">
        <v>20</v>
      </c>
      <c r="I620" s="635" t="s">
        <v>21</v>
      </c>
      <c r="J620" s="637" t="s">
        <v>22</v>
      </c>
      <c r="K620" s="629"/>
    </row>
    <row r="621" spans="1:11" ht="15" customHeight="1" x14ac:dyDescent="0.25">
      <c r="A621" s="457"/>
      <c r="B621" s="590" t="s">
        <v>23</v>
      </c>
      <c r="C621" s="625"/>
      <c r="D621" s="596"/>
      <c r="E621" s="639"/>
      <c r="G621" s="641"/>
      <c r="I621" s="641"/>
      <c r="J621" s="704"/>
      <c r="K621" s="139"/>
    </row>
    <row r="622" spans="1:11" ht="23.25" customHeight="1" x14ac:dyDescent="0.25">
      <c r="A622" s="457" t="s">
        <v>271</v>
      </c>
      <c r="C622" s="468" t="s">
        <v>255</v>
      </c>
      <c r="D622" s="586"/>
      <c r="E622" s="463"/>
      <c r="F622" s="586">
        <v>4.71</v>
      </c>
      <c r="G622" s="463">
        <v>4.8</v>
      </c>
      <c r="H622" s="586">
        <v>23.38</v>
      </c>
      <c r="I622" s="463">
        <v>171.47</v>
      </c>
      <c r="J622" s="586"/>
      <c r="K622" s="139" t="s">
        <v>272</v>
      </c>
    </row>
    <row r="623" spans="1:11" ht="15" customHeight="1" x14ac:dyDescent="0.25">
      <c r="A623" s="457"/>
      <c r="B623" s="614" t="s">
        <v>257</v>
      </c>
      <c r="C623" s="468"/>
      <c r="D623" s="586">
        <v>17.5</v>
      </c>
      <c r="E623" s="463">
        <v>17.5</v>
      </c>
      <c r="F623" s="586"/>
      <c r="G623" s="463"/>
      <c r="H623" s="586"/>
      <c r="I623" s="463"/>
      <c r="J623" s="586"/>
      <c r="K623" s="139"/>
    </row>
    <row r="624" spans="1:11" ht="15" customHeight="1" x14ac:dyDescent="0.25">
      <c r="A624" s="457"/>
      <c r="B624" s="561" t="s">
        <v>27</v>
      </c>
      <c r="C624" s="468"/>
      <c r="D624" s="595">
        <v>70</v>
      </c>
      <c r="E624" s="468">
        <v>70</v>
      </c>
      <c r="F624" s="586"/>
      <c r="G624" s="463"/>
      <c r="H624" s="586"/>
      <c r="I624" s="463"/>
      <c r="J624" s="586"/>
      <c r="K624" s="139"/>
    </row>
    <row r="625" spans="1:11" ht="15" customHeight="1" x14ac:dyDescent="0.25">
      <c r="A625" s="457"/>
      <c r="B625" s="561" t="s">
        <v>28</v>
      </c>
      <c r="C625" s="468"/>
      <c r="D625" s="595">
        <v>53</v>
      </c>
      <c r="E625" s="468">
        <v>53</v>
      </c>
      <c r="F625" s="586"/>
      <c r="G625" s="463"/>
      <c r="H625" s="586"/>
      <c r="I625" s="463"/>
      <c r="J625" s="586"/>
      <c r="K625" s="139"/>
    </row>
    <row r="626" spans="1:11" ht="15" customHeight="1" x14ac:dyDescent="0.25">
      <c r="A626" s="457"/>
      <c r="B626" s="561" t="s">
        <v>29</v>
      </c>
      <c r="C626" s="468"/>
      <c r="D626" s="595">
        <v>2</v>
      </c>
      <c r="E626" s="468">
        <v>2</v>
      </c>
      <c r="F626" s="586"/>
      <c r="G626" s="463"/>
      <c r="H626" s="586"/>
      <c r="I626" s="463"/>
      <c r="J626" s="586"/>
      <c r="K626" s="139"/>
    </row>
    <row r="627" spans="1:11" ht="15" customHeight="1" x14ac:dyDescent="0.25">
      <c r="A627" s="457"/>
      <c r="B627" s="597" t="s">
        <v>186</v>
      </c>
      <c r="C627" s="468"/>
      <c r="D627" s="595">
        <v>0.4</v>
      </c>
      <c r="E627" s="468">
        <v>0.4</v>
      </c>
      <c r="F627" s="586"/>
      <c r="G627" s="463"/>
      <c r="H627" s="586"/>
      <c r="I627" s="463"/>
      <c r="J627" s="586"/>
      <c r="K627" s="139"/>
    </row>
    <row r="628" spans="1:11" ht="15" customHeight="1" x14ac:dyDescent="0.25">
      <c r="A628" s="457"/>
      <c r="B628" s="561" t="s">
        <v>31</v>
      </c>
      <c r="C628" s="468"/>
      <c r="D628" s="586">
        <v>3</v>
      </c>
      <c r="E628" s="463">
        <v>3</v>
      </c>
      <c r="F628" s="586"/>
      <c r="G628" s="463"/>
      <c r="H628" s="586"/>
      <c r="I628" s="463"/>
      <c r="J628" s="463"/>
      <c r="K628" s="139"/>
    </row>
    <row r="629" spans="1:11" ht="23.25" customHeight="1" x14ac:dyDescent="0.25">
      <c r="A629" s="457" t="s">
        <v>32</v>
      </c>
      <c r="C629" s="468" t="s">
        <v>249</v>
      </c>
      <c r="D629" s="587"/>
      <c r="E629" s="500"/>
      <c r="F629" s="586">
        <v>2.8522522522522524</v>
      </c>
      <c r="G629" s="463">
        <v>2.4126126126126128</v>
      </c>
      <c r="H629" s="586">
        <v>10.35</v>
      </c>
      <c r="I629" s="463">
        <v>74.58</v>
      </c>
      <c r="J629" s="471">
        <v>1.17</v>
      </c>
      <c r="K629" s="139" t="s">
        <v>328</v>
      </c>
    </row>
    <row r="630" spans="1:11" ht="15" customHeight="1" x14ac:dyDescent="0.25">
      <c r="A630" s="457"/>
      <c r="B630" s="561" t="s">
        <v>33</v>
      </c>
      <c r="C630" s="468"/>
      <c r="D630" s="586">
        <v>2.5</v>
      </c>
      <c r="E630" s="463">
        <v>2.5</v>
      </c>
      <c r="F630" s="586"/>
      <c r="G630" s="463"/>
      <c r="H630" s="586"/>
      <c r="I630" s="463"/>
      <c r="J630" s="471"/>
      <c r="K630" s="139"/>
    </row>
    <row r="631" spans="1:11" ht="15" customHeight="1" x14ac:dyDescent="0.25">
      <c r="A631" s="457"/>
      <c r="B631" s="561" t="s">
        <v>29</v>
      </c>
      <c r="C631" s="468"/>
      <c r="D631" s="586">
        <v>6</v>
      </c>
      <c r="E631" s="463">
        <v>6</v>
      </c>
      <c r="F631" s="586"/>
      <c r="G631" s="463"/>
      <c r="H631" s="586"/>
      <c r="I631" s="463"/>
      <c r="J631" s="471"/>
      <c r="K631" s="139"/>
    </row>
    <row r="632" spans="1:11" ht="15" customHeight="1" x14ac:dyDescent="0.25">
      <c r="A632" s="595"/>
      <c r="B632" s="561" t="s">
        <v>27</v>
      </c>
      <c r="C632" s="468"/>
      <c r="D632" s="586">
        <v>90</v>
      </c>
      <c r="E632" s="463">
        <v>90</v>
      </c>
      <c r="F632" s="586"/>
      <c r="G632" s="463"/>
      <c r="H632" s="586"/>
      <c r="I632" s="463"/>
      <c r="J632" s="471"/>
      <c r="K632" s="139"/>
    </row>
    <row r="633" spans="1:11" ht="15" customHeight="1" x14ac:dyDescent="0.25">
      <c r="A633" s="595"/>
      <c r="B633" s="561" t="s">
        <v>28</v>
      </c>
      <c r="C633" s="468"/>
      <c r="D633" s="586">
        <v>108</v>
      </c>
      <c r="E633" s="463">
        <v>108</v>
      </c>
      <c r="F633" s="586"/>
      <c r="G633" s="463"/>
      <c r="H633" s="586"/>
      <c r="I633" s="463"/>
      <c r="J633" s="471"/>
      <c r="K633" s="139"/>
    </row>
    <row r="634" spans="1:11" ht="23.25" customHeight="1" x14ac:dyDescent="0.25">
      <c r="A634" s="457" t="s">
        <v>34</v>
      </c>
      <c r="C634" s="459" t="s">
        <v>123</v>
      </c>
      <c r="D634" s="457"/>
      <c r="E634" s="139"/>
      <c r="F634" s="466">
        <v>1.915</v>
      </c>
      <c r="G634" s="463">
        <v>4.3549999999999995</v>
      </c>
      <c r="H634" s="586">
        <v>12.92</v>
      </c>
      <c r="I634" s="463">
        <v>98.5</v>
      </c>
      <c r="J634" s="596"/>
      <c r="K634" s="139" t="s">
        <v>329</v>
      </c>
    </row>
    <row r="635" spans="1:11" ht="15" customHeight="1" x14ac:dyDescent="0.25">
      <c r="A635" s="457"/>
      <c r="B635" s="561" t="s">
        <v>36</v>
      </c>
      <c r="C635" s="468"/>
      <c r="D635" s="595">
        <v>25</v>
      </c>
      <c r="E635" s="468">
        <v>25</v>
      </c>
      <c r="F635" s="595"/>
      <c r="G635" s="468"/>
      <c r="H635" s="596"/>
      <c r="I635" s="468"/>
      <c r="J635" s="596"/>
      <c r="K635" s="139"/>
    </row>
    <row r="636" spans="1:11" ht="15" customHeight="1" thickBot="1" x14ac:dyDescent="0.3">
      <c r="A636" s="457"/>
      <c r="B636" s="561" t="s">
        <v>31</v>
      </c>
      <c r="C636" s="468"/>
      <c r="D636" s="595">
        <v>5</v>
      </c>
      <c r="E636" s="468">
        <v>5</v>
      </c>
      <c r="F636" s="595" t="s">
        <v>3</v>
      </c>
      <c r="G636" s="468"/>
      <c r="H636" s="596"/>
      <c r="I636" s="468"/>
      <c r="J636" s="596"/>
      <c r="K636" s="139"/>
    </row>
    <row r="637" spans="1:11" ht="15.75" customHeight="1" thickBot="1" x14ac:dyDescent="0.3">
      <c r="A637" s="644" t="s">
        <v>37</v>
      </c>
      <c r="B637" s="645"/>
      <c r="C637" s="646">
        <v>359</v>
      </c>
      <c r="D637" s="665"/>
      <c r="E637" s="634"/>
      <c r="F637" s="515">
        <f>SUM(F622:F636)</f>
        <v>9.4772522522522529</v>
      </c>
      <c r="G637" s="515">
        <f t="shared" ref="G637:J637" si="16">SUM(G622:G636)</f>
        <v>11.567612612612614</v>
      </c>
      <c r="H637" s="515">
        <f t="shared" si="16"/>
        <v>46.65</v>
      </c>
      <c r="I637" s="515">
        <f t="shared" si="16"/>
        <v>344.55</v>
      </c>
      <c r="J637" s="515">
        <f t="shared" si="16"/>
        <v>1.17</v>
      </c>
      <c r="K637" s="583"/>
    </row>
    <row r="638" spans="1:11" ht="15" customHeight="1" x14ac:dyDescent="0.25">
      <c r="A638" s="623"/>
      <c r="B638" s="638" t="s">
        <v>38</v>
      </c>
      <c r="C638" s="684"/>
      <c r="D638" s="702"/>
      <c r="E638" s="625"/>
      <c r="F638" s="650"/>
      <c r="G638" s="627"/>
      <c r="H638" s="650"/>
      <c r="I638" s="627"/>
      <c r="J638" s="650"/>
      <c r="K638" s="639"/>
    </row>
    <row r="639" spans="1:11" ht="19.5" customHeight="1" x14ac:dyDescent="0.25">
      <c r="A639" s="482" t="s">
        <v>151</v>
      </c>
      <c r="B639" s="502"/>
      <c r="C639" s="504">
        <v>150</v>
      </c>
      <c r="D639" s="600"/>
      <c r="E639" s="600"/>
      <c r="F639" s="486">
        <v>4.3499999999999996</v>
      </c>
      <c r="G639" s="487">
        <v>3.75</v>
      </c>
      <c r="H639" s="488">
        <v>6.3</v>
      </c>
      <c r="I639" s="486">
        <v>76</v>
      </c>
      <c r="J639" s="562">
        <v>0.45</v>
      </c>
      <c r="K639" s="139" t="s">
        <v>137</v>
      </c>
    </row>
    <row r="640" spans="1:11" ht="26.25" customHeight="1" thickBot="1" x14ac:dyDescent="0.3">
      <c r="A640" s="561" t="s">
        <v>413</v>
      </c>
      <c r="B640" s="561" t="s">
        <v>157</v>
      </c>
      <c r="C640" s="504"/>
      <c r="D640" s="600">
        <v>155</v>
      </c>
      <c r="E640" s="600">
        <v>150</v>
      </c>
      <c r="F640" s="486"/>
      <c r="G640" s="562"/>
      <c r="H640" s="488"/>
      <c r="I640" s="486"/>
      <c r="J640" s="562"/>
      <c r="K640" s="139"/>
    </row>
    <row r="641" spans="1:11" ht="15.75" customHeight="1" thickBot="1" x14ac:dyDescent="0.3">
      <c r="A641" s="644" t="s">
        <v>37</v>
      </c>
      <c r="B641" s="645"/>
      <c r="C641" s="646">
        <v>150</v>
      </c>
      <c r="D641" s="665"/>
      <c r="E641" s="583"/>
      <c r="F641" s="722">
        <f>F639</f>
        <v>4.3499999999999996</v>
      </c>
      <c r="G641" s="515">
        <f>G639</f>
        <v>3.75</v>
      </c>
      <c r="H641" s="722">
        <f>H639</f>
        <v>6.3</v>
      </c>
      <c r="I641" s="515">
        <f>I639</f>
        <v>76</v>
      </c>
      <c r="J641" s="722">
        <f>J639</f>
        <v>0.45</v>
      </c>
      <c r="K641" s="583"/>
    </row>
    <row r="642" spans="1:11" ht="14.25" customHeight="1" x14ac:dyDescent="0.25">
      <c r="A642" s="457"/>
      <c r="B642" s="590" t="s">
        <v>39</v>
      </c>
      <c r="C642" s="599"/>
      <c r="D642" s="710"/>
      <c r="E642" s="766"/>
      <c r="F642" s="586"/>
      <c r="G642" s="627"/>
      <c r="H642" s="586"/>
      <c r="I642" s="627"/>
      <c r="K642" s="767"/>
    </row>
    <row r="643" spans="1:11" ht="28.5" customHeight="1" x14ac:dyDescent="0.2">
      <c r="A643" s="414" t="s">
        <v>445</v>
      </c>
      <c r="B643" s="415"/>
      <c r="C643" s="416">
        <v>30</v>
      </c>
      <c r="D643" s="417"/>
      <c r="E643" s="418"/>
      <c r="F643" s="417">
        <v>0.61</v>
      </c>
      <c r="G643" s="418">
        <v>0.97</v>
      </c>
      <c r="H643" s="417">
        <v>2.82</v>
      </c>
      <c r="I643" s="418">
        <v>22.53</v>
      </c>
      <c r="J643" s="417"/>
      <c r="K643" s="419" t="s">
        <v>502</v>
      </c>
    </row>
    <row r="644" spans="1:11" ht="16.5" customHeight="1" x14ac:dyDescent="0.2">
      <c r="A644" s="415"/>
      <c r="B644" s="415" t="s">
        <v>185</v>
      </c>
      <c r="C644" s="416"/>
      <c r="D644" s="417">
        <v>42.75</v>
      </c>
      <c r="E644" s="418">
        <v>34.200000000000003</v>
      </c>
      <c r="F644" s="417"/>
      <c r="G644" s="418"/>
      <c r="H644" s="417"/>
      <c r="I644" s="418"/>
      <c r="J644" s="417"/>
      <c r="K644" s="420"/>
    </row>
    <row r="645" spans="1:11" ht="16.5" customHeight="1" x14ac:dyDescent="0.2">
      <c r="A645" s="415"/>
      <c r="B645" s="415" t="s">
        <v>128</v>
      </c>
      <c r="C645" s="416"/>
      <c r="D645" s="417">
        <v>1.2</v>
      </c>
      <c r="E645" s="418">
        <v>1.2</v>
      </c>
      <c r="F645" s="417"/>
      <c r="G645" s="418"/>
      <c r="H645" s="417"/>
      <c r="I645" s="418"/>
      <c r="J645" s="417"/>
      <c r="K645" s="420"/>
    </row>
    <row r="646" spans="1:11" ht="16.5" customHeight="1" x14ac:dyDescent="0.25">
      <c r="A646" s="415"/>
      <c r="B646" s="119" t="s">
        <v>45</v>
      </c>
      <c r="C646" s="416"/>
      <c r="D646" s="417">
        <v>2.19</v>
      </c>
      <c r="E646" s="418">
        <v>1.75</v>
      </c>
      <c r="F646" s="417"/>
      <c r="G646" s="418"/>
      <c r="H646" s="417"/>
      <c r="I646" s="418"/>
      <c r="J646" s="417"/>
      <c r="K646" s="420"/>
    </row>
    <row r="647" spans="1:11" ht="16.5" customHeight="1" x14ac:dyDescent="0.2">
      <c r="A647" s="415"/>
      <c r="B647" s="415" t="s">
        <v>104</v>
      </c>
      <c r="C647" s="416"/>
      <c r="D647" s="417">
        <v>3</v>
      </c>
      <c r="E647" s="418">
        <v>2.4</v>
      </c>
      <c r="F647" s="417"/>
      <c r="G647" s="418"/>
      <c r="H647" s="417"/>
      <c r="I647" s="418"/>
      <c r="J647" s="417"/>
      <c r="K647" s="420"/>
    </row>
    <row r="648" spans="1:11" ht="16.5" customHeight="1" x14ac:dyDescent="0.2">
      <c r="A648" s="415"/>
      <c r="B648" s="415" t="s">
        <v>141</v>
      </c>
      <c r="C648" s="416"/>
      <c r="D648" s="417">
        <v>0.72</v>
      </c>
      <c r="E648" s="418">
        <v>0.72</v>
      </c>
      <c r="F648" s="417"/>
      <c r="G648" s="418"/>
      <c r="H648" s="417"/>
      <c r="I648" s="418"/>
      <c r="J648" s="417"/>
      <c r="K648" s="420"/>
    </row>
    <row r="649" spans="1:11" ht="16.5" customHeight="1" x14ac:dyDescent="0.2">
      <c r="A649" s="415"/>
      <c r="B649" s="415" t="s">
        <v>91</v>
      </c>
      <c r="C649" s="416"/>
      <c r="D649" s="417">
        <v>0.3</v>
      </c>
      <c r="E649" s="418">
        <v>0.3</v>
      </c>
      <c r="F649" s="417"/>
      <c r="G649" s="418"/>
      <c r="H649" s="417"/>
      <c r="I649" s="418"/>
      <c r="J649" s="417"/>
      <c r="K649" s="420"/>
    </row>
    <row r="650" spans="1:11" ht="16.5" customHeight="1" x14ac:dyDescent="0.2">
      <c r="A650" s="415"/>
      <c r="B650" s="415" t="s">
        <v>497</v>
      </c>
      <c r="C650" s="416"/>
      <c r="D650" s="417">
        <v>0.9</v>
      </c>
      <c r="E650" s="418">
        <v>0.9</v>
      </c>
      <c r="F650" s="417"/>
      <c r="G650" s="418"/>
      <c r="H650" s="417"/>
      <c r="I650" s="418"/>
      <c r="J650" s="417"/>
      <c r="K650" s="420"/>
    </row>
    <row r="651" spans="1:11" ht="16.5" customHeight="1" x14ac:dyDescent="0.2">
      <c r="A651" s="415"/>
      <c r="B651" s="415" t="s">
        <v>209</v>
      </c>
      <c r="C651" s="416"/>
      <c r="D651" s="417">
        <v>0.2</v>
      </c>
      <c r="E651" s="418">
        <v>0.2</v>
      </c>
      <c r="F651" s="417"/>
      <c r="G651" s="418"/>
      <c r="H651" s="417"/>
      <c r="I651" s="418"/>
      <c r="J651" s="417"/>
      <c r="K651" s="420"/>
    </row>
    <row r="652" spans="1:11" ht="43.5" customHeight="1" x14ac:dyDescent="0.25">
      <c r="A652" s="693" t="s">
        <v>441</v>
      </c>
      <c r="C652" s="599" t="s">
        <v>126</v>
      </c>
      <c r="D652" s="461"/>
      <c r="E652" s="461"/>
      <c r="F652" s="689">
        <v>4.13</v>
      </c>
      <c r="G652" s="555">
        <v>3.93</v>
      </c>
      <c r="H652" s="689">
        <v>11.35</v>
      </c>
      <c r="I652" s="555">
        <v>106.16</v>
      </c>
      <c r="J652" s="768">
        <v>3.5</v>
      </c>
      <c r="K652" s="139" t="s">
        <v>474</v>
      </c>
    </row>
    <row r="653" spans="1:11" ht="15" customHeight="1" x14ac:dyDescent="0.25">
      <c r="A653" s="457"/>
      <c r="B653" s="561" t="s">
        <v>131</v>
      </c>
      <c r="C653" s="599"/>
      <c r="D653" s="468">
        <v>66.599999999999994</v>
      </c>
      <c r="E653" s="468">
        <v>50</v>
      </c>
      <c r="F653" s="466"/>
      <c r="G653" s="463"/>
      <c r="H653" s="466"/>
      <c r="I653" s="463"/>
      <c r="J653" s="605"/>
      <c r="K653" s="139"/>
    </row>
    <row r="654" spans="1:11" ht="15" customHeight="1" x14ac:dyDescent="0.25">
      <c r="A654" s="457"/>
      <c r="B654" s="561" t="s">
        <v>45</v>
      </c>
      <c r="C654" s="599"/>
      <c r="D654" s="468">
        <v>7.5</v>
      </c>
      <c r="E654" s="463">
        <v>6</v>
      </c>
      <c r="F654" s="466"/>
      <c r="G654" s="466"/>
      <c r="H654" s="466"/>
      <c r="I654" s="463"/>
      <c r="J654" s="586"/>
      <c r="K654" s="139"/>
    </row>
    <row r="655" spans="1:11" ht="15" customHeight="1" x14ac:dyDescent="0.25">
      <c r="A655" s="457"/>
      <c r="B655" s="561" t="s">
        <v>40</v>
      </c>
      <c r="C655" s="599"/>
      <c r="D655" s="468">
        <v>7.2</v>
      </c>
      <c r="E655" s="463">
        <v>6</v>
      </c>
      <c r="F655" s="466"/>
      <c r="G655" s="463"/>
      <c r="H655" s="466"/>
      <c r="I655" s="463"/>
      <c r="J655" s="605"/>
      <c r="K655" s="139"/>
    </row>
    <row r="656" spans="1:11" ht="15" customHeight="1" x14ac:dyDescent="0.25">
      <c r="A656" s="457"/>
      <c r="B656" s="561" t="s">
        <v>46</v>
      </c>
      <c r="C656" s="599"/>
      <c r="D656" s="468">
        <v>1.5</v>
      </c>
      <c r="E656" s="468">
        <v>1.5</v>
      </c>
      <c r="F656" s="466"/>
      <c r="G656" s="463"/>
      <c r="H656" s="466"/>
      <c r="I656" s="463"/>
      <c r="J656" s="605"/>
      <c r="K656" s="139"/>
    </row>
    <row r="657" spans="1:11" ht="15" customHeight="1" x14ac:dyDescent="0.25">
      <c r="A657" s="457"/>
      <c r="B657" s="597" t="s">
        <v>186</v>
      </c>
      <c r="C657" s="599"/>
      <c r="D657" s="468">
        <v>0.5</v>
      </c>
      <c r="E657" s="468">
        <v>0.5</v>
      </c>
      <c r="F657" s="466"/>
      <c r="G657" s="463"/>
      <c r="H657" s="466"/>
      <c r="I657" s="463"/>
      <c r="J657" s="605"/>
      <c r="K657" s="139"/>
    </row>
    <row r="658" spans="1:11" ht="15" customHeight="1" x14ac:dyDescent="0.25">
      <c r="A658" s="457"/>
      <c r="B658" s="561" t="s">
        <v>82</v>
      </c>
      <c r="C658" s="599"/>
      <c r="D658" s="468">
        <v>112.5</v>
      </c>
      <c r="E658" s="468">
        <v>112.5</v>
      </c>
      <c r="F658" s="466"/>
      <c r="G658" s="463"/>
      <c r="H658" s="466"/>
      <c r="I658" s="463"/>
      <c r="J658" s="605"/>
      <c r="K658" s="139"/>
    </row>
    <row r="659" spans="1:11" ht="15" customHeight="1" x14ac:dyDescent="0.25">
      <c r="A659" s="457"/>
      <c r="B659" s="561" t="s">
        <v>282</v>
      </c>
      <c r="C659" s="599"/>
      <c r="D659" s="461"/>
      <c r="E659" s="468">
        <v>15</v>
      </c>
      <c r="F659" s="586"/>
      <c r="G659" s="463"/>
      <c r="H659" s="586"/>
      <c r="I659" s="463"/>
      <c r="J659" s="471"/>
      <c r="K659" s="139"/>
    </row>
    <row r="660" spans="1:11" ht="15" customHeight="1" x14ac:dyDescent="0.25">
      <c r="A660" s="457"/>
      <c r="B660" s="561" t="s">
        <v>91</v>
      </c>
      <c r="C660" s="599"/>
      <c r="D660" s="461">
        <v>4.5999999999999996</v>
      </c>
      <c r="E660" s="468">
        <v>4.5999999999999996</v>
      </c>
      <c r="F660" s="586"/>
      <c r="G660" s="463"/>
      <c r="H660" s="586"/>
      <c r="I660" s="463"/>
      <c r="J660" s="471"/>
      <c r="K660" s="139"/>
    </row>
    <row r="661" spans="1:11" ht="16.5" customHeight="1" x14ac:dyDescent="0.25">
      <c r="A661" s="457"/>
      <c r="B661" s="561" t="s">
        <v>31</v>
      </c>
      <c r="C661" s="599"/>
      <c r="D661" s="461">
        <v>0.5</v>
      </c>
      <c r="E661" s="468">
        <v>0.5</v>
      </c>
      <c r="F661" s="586"/>
      <c r="G661" s="463"/>
      <c r="H661" s="586"/>
      <c r="I661" s="463"/>
      <c r="J661" s="471"/>
      <c r="K661" s="139"/>
    </row>
    <row r="662" spans="1:11" ht="15" customHeight="1" x14ac:dyDescent="0.25">
      <c r="A662" s="457"/>
      <c r="B662" s="561" t="s">
        <v>55</v>
      </c>
      <c r="C662" s="599"/>
      <c r="D662" s="463">
        <v>1.6</v>
      </c>
      <c r="E662" s="468">
        <v>1.32</v>
      </c>
      <c r="F662" s="586"/>
      <c r="G662" s="463"/>
      <c r="H662" s="586"/>
      <c r="I662" s="463"/>
      <c r="J662" s="471"/>
      <c r="K662" s="139"/>
    </row>
    <row r="663" spans="1:11" ht="15" customHeight="1" x14ac:dyDescent="0.25">
      <c r="A663" s="457"/>
      <c r="B663" s="561" t="s">
        <v>64</v>
      </c>
      <c r="C663" s="599"/>
      <c r="D663" s="463">
        <v>7.3</v>
      </c>
      <c r="E663" s="468">
        <v>7.3</v>
      </c>
      <c r="F663" s="586"/>
      <c r="G663" s="463"/>
      <c r="H663" s="586"/>
      <c r="I663" s="463"/>
      <c r="J663" s="471"/>
      <c r="K663" s="139"/>
    </row>
    <row r="664" spans="1:11" ht="15" customHeight="1" x14ac:dyDescent="0.25">
      <c r="A664" s="457"/>
      <c r="B664" s="561" t="s">
        <v>209</v>
      </c>
      <c r="C664" s="595"/>
      <c r="D664" s="463">
        <v>0.1</v>
      </c>
      <c r="E664" s="463">
        <v>0.1</v>
      </c>
      <c r="F664" s="586"/>
      <c r="G664" s="463"/>
      <c r="H664" s="586"/>
      <c r="I664" s="463"/>
      <c r="J664" s="605"/>
      <c r="K664" s="139"/>
    </row>
    <row r="665" spans="1:11" ht="15" customHeight="1" x14ac:dyDescent="0.25">
      <c r="A665" s="457"/>
      <c r="B665" s="561" t="s">
        <v>146</v>
      </c>
      <c r="C665" s="595"/>
      <c r="D665" s="463"/>
      <c r="E665" s="463">
        <v>13.5</v>
      </c>
      <c r="F665" s="586"/>
      <c r="G665" s="463"/>
      <c r="H665" s="586"/>
      <c r="I665" s="463"/>
      <c r="J665" s="605"/>
      <c r="K665" s="139"/>
    </row>
    <row r="666" spans="1:11" ht="15" customHeight="1" x14ac:dyDescent="0.25">
      <c r="A666" s="457"/>
      <c r="B666" s="561" t="s">
        <v>283</v>
      </c>
      <c r="C666" s="595"/>
      <c r="D666" s="463"/>
      <c r="E666" s="463">
        <v>15</v>
      </c>
      <c r="F666" s="586"/>
      <c r="G666" s="463"/>
      <c r="H666" s="586"/>
      <c r="I666" s="463"/>
      <c r="J666" s="605"/>
      <c r="K666" s="139"/>
    </row>
    <row r="667" spans="1:11" ht="15" customHeight="1" x14ac:dyDescent="0.25">
      <c r="B667" s="561" t="s">
        <v>302</v>
      </c>
      <c r="C667" s="599"/>
      <c r="D667" s="463">
        <v>11.97</v>
      </c>
      <c r="E667" s="471">
        <v>11.4</v>
      </c>
      <c r="F667" s="586"/>
      <c r="G667" s="466"/>
      <c r="H667" s="463"/>
      <c r="I667" s="466"/>
      <c r="J667" s="463"/>
      <c r="K667" s="139"/>
    </row>
    <row r="668" spans="1:11" ht="15" customHeight="1" x14ac:dyDescent="0.25">
      <c r="B668" s="561" t="s">
        <v>295</v>
      </c>
      <c r="C668" s="599"/>
      <c r="D668" s="463">
        <v>11.97</v>
      </c>
      <c r="E668" s="471">
        <v>11.4</v>
      </c>
      <c r="F668" s="586"/>
      <c r="G668" s="466"/>
      <c r="H668" s="463"/>
      <c r="I668" s="466"/>
      <c r="J668" s="463"/>
      <c r="K668" s="139"/>
    </row>
    <row r="669" spans="1:11" ht="15" customHeight="1" x14ac:dyDescent="0.25">
      <c r="B669" s="561" t="s">
        <v>40</v>
      </c>
      <c r="C669" s="599"/>
      <c r="D669" s="463">
        <v>1.19</v>
      </c>
      <c r="E669" s="471">
        <v>1</v>
      </c>
      <c r="F669" s="586"/>
      <c r="G669" s="466"/>
      <c r="H669" s="463"/>
      <c r="I669" s="466"/>
      <c r="J669" s="463"/>
      <c r="K669" s="139"/>
    </row>
    <row r="670" spans="1:11" ht="15" customHeight="1" x14ac:dyDescent="0.25">
      <c r="B670" s="561" t="s">
        <v>41</v>
      </c>
      <c r="C670" s="599"/>
      <c r="D670" s="463">
        <v>0.96</v>
      </c>
      <c r="E670" s="471">
        <v>0.8</v>
      </c>
      <c r="F670" s="586"/>
      <c r="G670" s="466"/>
      <c r="H670" s="463"/>
      <c r="I670" s="466"/>
      <c r="J670" s="463"/>
      <c r="K670" s="139"/>
    </row>
    <row r="671" spans="1:11" ht="15" customHeight="1" x14ac:dyDescent="0.25">
      <c r="B671" s="561" t="s">
        <v>42</v>
      </c>
      <c r="C671" s="599"/>
      <c r="D671" s="463">
        <v>1</v>
      </c>
      <c r="E671" s="471">
        <v>1</v>
      </c>
      <c r="F671" s="586"/>
      <c r="G671" s="466"/>
      <c r="H671" s="463"/>
      <c r="I671" s="466"/>
      <c r="J671" s="463"/>
      <c r="K671" s="139"/>
    </row>
    <row r="672" spans="1:11" ht="15" customHeight="1" x14ac:dyDescent="0.25">
      <c r="B672" s="597" t="s">
        <v>186</v>
      </c>
      <c r="C672" s="599"/>
      <c r="D672" s="463">
        <v>0.1</v>
      </c>
      <c r="E672" s="471">
        <v>0.1</v>
      </c>
      <c r="F672" s="586"/>
      <c r="G672" s="466"/>
      <c r="H672" s="463"/>
      <c r="I672" s="466"/>
      <c r="J672" s="463"/>
      <c r="K672" s="139"/>
    </row>
    <row r="673" spans="1:11" ht="27" customHeight="1" x14ac:dyDescent="0.25">
      <c r="B673" s="597" t="s">
        <v>303</v>
      </c>
      <c r="C673" s="599"/>
      <c r="D673" s="468"/>
      <c r="E673" s="598">
        <v>14.3</v>
      </c>
      <c r="F673" s="586"/>
      <c r="G673" s="466"/>
      <c r="H673" s="463"/>
      <c r="I673" s="466"/>
      <c r="J673" s="463"/>
      <c r="K673" s="139"/>
    </row>
    <row r="674" spans="1:11" ht="15" customHeight="1" x14ac:dyDescent="0.25">
      <c r="B674" s="561" t="s">
        <v>167</v>
      </c>
      <c r="C674" s="599"/>
      <c r="D674" s="459"/>
      <c r="E674" s="598">
        <v>10</v>
      </c>
      <c r="F674" s="586"/>
      <c r="G674" s="466"/>
      <c r="H674" s="463"/>
      <c r="I674" s="466"/>
      <c r="J674" s="463"/>
      <c r="K674" s="139"/>
    </row>
    <row r="675" spans="1:11" ht="33.75" customHeight="1" x14ac:dyDescent="0.25">
      <c r="A675" s="457" t="s">
        <v>311</v>
      </c>
      <c r="C675" s="595">
        <v>50</v>
      </c>
      <c r="D675" s="468"/>
      <c r="E675" s="596"/>
      <c r="F675" s="466">
        <v>8.42</v>
      </c>
      <c r="G675" s="466">
        <v>9.35</v>
      </c>
      <c r="H675" s="463">
        <v>8.2200000000000006</v>
      </c>
      <c r="I675" s="466">
        <v>150.76</v>
      </c>
      <c r="J675" s="463"/>
      <c r="K675" s="139" t="s">
        <v>475</v>
      </c>
    </row>
    <row r="676" spans="1:11" ht="15" customHeight="1" x14ac:dyDescent="0.25">
      <c r="A676" s="457"/>
      <c r="B676" s="561" t="s">
        <v>302</v>
      </c>
      <c r="C676" s="595"/>
      <c r="D676" s="463">
        <v>36.57</v>
      </c>
      <c r="E676" s="586">
        <v>35</v>
      </c>
      <c r="F676" s="457"/>
      <c r="G676" s="457"/>
      <c r="H676" s="139"/>
      <c r="I676" s="457"/>
      <c r="J676" s="468"/>
      <c r="K676" s="139"/>
    </row>
    <row r="677" spans="1:11" ht="44.25" customHeight="1" x14ac:dyDescent="0.25">
      <c r="A677" s="457"/>
      <c r="B677" s="561" t="s">
        <v>295</v>
      </c>
      <c r="C677" s="595"/>
      <c r="D677" s="463">
        <v>36.57</v>
      </c>
      <c r="E677" s="586">
        <v>35</v>
      </c>
      <c r="F677" s="457"/>
      <c r="G677" s="457"/>
      <c r="H677" s="139"/>
      <c r="I677" s="561"/>
      <c r="J677" s="139"/>
      <c r="K677" s="139"/>
    </row>
    <row r="678" spans="1:11" ht="15" customHeight="1" x14ac:dyDescent="0.25">
      <c r="A678" s="457"/>
      <c r="B678" s="561" t="s">
        <v>40</v>
      </c>
      <c r="C678" s="595"/>
      <c r="D678" s="463">
        <v>10.4</v>
      </c>
      <c r="E678" s="586">
        <v>8.75</v>
      </c>
      <c r="F678" s="457"/>
      <c r="G678" s="457"/>
      <c r="H678" s="139"/>
      <c r="I678" s="596"/>
      <c r="J678" s="468"/>
      <c r="K678" s="139"/>
    </row>
    <row r="679" spans="1:11" ht="15" customHeight="1" x14ac:dyDescent="0.25">
      <c r="A679" s="457"/>
      <c r="B679" s="561" t="s">
        <v>175</v>
      </c>
      <c r="C679" s="595"/>
      <c r="D679" s="463">
        <v>8.1300000000000008</v>
      </c>
      <c r="E679" s="586">
        <v>8.1300000000000008</v>
      </c>
      <c r="F679" s="457"/>
      <c r="G679" s="457"/>
      <c r="H679" s="139"/>
      <c r="I679" s="596"/>
      <c r="J679" s="468"/>
      <c r="K679" s="139"/>
    </row>
    <row r="680" spans="1:11" ht="15" customHeight="1" x14ac:dyDescent="0.25">
      <c r="A680" s="457"/>
      <c r="B680" s="561" t="s">
        <v>134</v>
      </c>
      <c r="C680" s="595"/>
      <c r="D680" s="463">
        <v>10</v>
      </c>
      <c r="E680" s="586">
        <v>10</v>
      </c>
      <c r="F680" s="457"/>
      <c r="G680" s="457"/>
      <c r="H680" s="139"/>
      <c r="I680" s="596"/>
      <c r="J680" s="468"/>
      <c r="K680" s="139"/>
    </row>
    <row r="681" spans="1:11" ht="15" customHeight="1" x14ac:dyDescent="0.25">
      <c r="A681" s="457"/>
      <c r="B681" s="561" t="s">
        <v>86</v>
      </c>
      <c r="C681" s="595"/>
      <c r="D681" s="463">
        <v>2.8</v>
      </c>
      <c r="E681" s="586">
        <v>2.8</v>
      </c>
      <c r="F681" s="457"/>
      <c r="G681" s="457"/>
      <c r="H681" s="139"/>
      <c r="I681" s="596"/>
      <c r="J681" s="468"/>
      <c r="K681" s="139"/>
    </row>
    <row r="682" spans="1:11" ht="22.5" customHeight="1" x14ac:dyDescent="0.25">
      <c r="A682" s="457"/>
      <c r="B682" s="561" t="s">
        <v>186</v>
      </c>
      <c r="C682" s="595"/>
      <c r="D682" s="463">
        <v>0.4</v>
      </c>
      <c r="E682" s="471">
        <v>0.4</v>
      </c>
      <c r="F682" s="561"/>
      <c r="G682" s="457"/>
      <c r="H682" s="139"/>
      <c r="I682" s="596"/>
      <c r="J682" s="468"/>
      <c r="K682" s="139"/>
    </row>
    <row r="683" spans="1:11" ht="15" customHeight="1" x14ac:dyDescent="0.25">
      <c r="A683" s="457"/>
      <c r="B683" s="561" t="s">
        <v>48</v>
      </c>
      <c r="C683" s="595"/>
      <c r="D683" s="463"/>
      <c r="E683" s="471">
        <v>62</v>
      </c>
      <c r="F683" s="561"/>
      <c r="G683" s="457"/>
      <c r="H683" s="139"/>
      <c r="I683" s="596"/>
      <c r="J683" s="468"/>
      <c r="K683" s="139"/>
    </row>
    <row r="684" spans="1:11" ht="15" customHeight="1" x14ac:dyDescent="0.25">
      <c r="A684" s="457"/>
      <c r="B684" s="561" t="s">
        <v>128</v>
      </c>
      <c r="C684" s="595"/>
      <c r="D684" s="463">
        <v>0.6</v>
      </c>
      <c r="E684" s="471">
        <v>0.6</v>
      </c>
      <c r="F684" s="561"/>
      <c r="G684" s="457"/>
      <c r="H684" s="139"/>
      <c r="I684" s="596"/>
      <c r="J684" s="468"/>
      <c r="K684" s="139"/>
    </row>
    <row r="685" spans="1:11" ht="23.25" customHeight="1" x14ac:dyDescent="0.25">
      <c r="A685" s="457" t="s">
        <v>57</v>
      </c>
      <c r="C685" s="595">
        <v>120</v>
      </c>
      <c r="D685" s="463"/>
      <c r="E685" s="463"/>
      <c r="F685" s="586">
        <v>2.4500000000000002</v>
      </c>
      <c r="G685" s="463">
        <v>3.84</v>
      </c>
      <c r="H685" s="586">
        <v>16.350000000000001</v>
      </c>
      <c r="I685" s="463">
        <v>109.8</v>
      </c>
      <c r="J685" s="586">
        <v>14.53</v>
      </c>
      <c r="K685" s="139" t="s">
        <v>450</v>
      </c>
    </row>
    <row r="686" spans="1:11" ht="15" customHeight="1" x14ac:dyDescent="0.25">
      <c r="A686" s="457"/>
      <c r="B686" s="561" t="s">
        <v>44</v>
      </c>
      <c r="C686" s="595"/>
      <c r="D686" s="463">
        <v>136.80000000000001</v>
      </c>
      <c r="E686" s="463">
        <v>102.6</v>
      </c>
      <c r="F686" s="586"/>
      <c r="G686" s="463"/>
      <c r="H686" s="586"/>
      <c r="I686" s="463"/>
      <c r="J686" s="586"/>
      <c r="K686" s="139"/>
    </row>
    <row r="687" spans="1:11" ht="15" customHeight="1" x14ac:dyDescent="0.25">
      <c r="A687" s="457"/>
      <c r="B687" s="561" t="s">
        <v>27</v>
      </c>
      <c r="C687" s="595"/>
      <c r="D687" s="463">
        <v>18.96</v>
      </c>
      <c r="E687" s="463">
        <v>18</v>
      </c>
      <c r="F687" s="586"/>
      <c r="G687" s="463"/>
      <c r="H687" s="586"/>
      <c r="I687" s="463"/>
      <c r="J687" s="586"/>
      <c r="K687" s="139"/>
    </row>
    <row r="688" spans="1:11" ht="18" customHeight="1" x14ac:dyDescent="0.25">
      <c r="A688" s="457"/>
      <c r="B688" s="561" t="s">
        <v>31</v>
      </c>
      <c r="C688" s="595"/>
      <c r="D688" s="463">
        <v>4.2</v>
      </c>
      <c r="E688" s="463">
        <v>4.2</v>
      </c>
      <c r="F688" s="586"/>
      <c r="G688" s="463"/>
      <c r="H688" s="586"/>
      <c r="I688" s="463"/>
      <c r="J688" s="586"/>
      <c r="K688" s="139"/>
    </row>
    <row r="689" spans="1:11" ht="15" customHeight="1" x14ac:dyDescent="0.25">
      <c r="A689" s="457"/>
      <c r="B689" s="597" t="s">
        <v>186</v>
      </c>
      <c r="C689" s="595"/>
      <c r="D689" s="463">
        <v>0.45</v>
      </c>
      <c r="E689" s="463">
        <v>0.45</v>
      </c>
      <c r="F689" s="586"/>
      <c r="G689" s="463"/>
      <c r="H689" s="586"/>
      <c r="I689" s="463"/>
      <c r="J689" s="586"/>
      <c r="K689" s="139"/>
    </row>
    <row r="690" spans="1:11" ht="15" customHeight="1" x14ac:dyDescent="0.25">
      <c r="A690" s="457" t="s">
        <v>277</v>
      </c>
      <c r="C690" s="595">
        <v>150</v>
      </c>
      <c r="D690" s="463"/>
      <c r="E690" s="466"/>
      <c r="F690" s="463">
        <v>0.12</v>
      </c>
      <c r="G690" s="586">
        <v>0.12</v>
      </c>
      <c r="H690" s="466">
        <v>20.91</v>
      </c>
      <c r="I690" s="463">
        <v>85.95</v>
      </c>
      <c r="J690" s="586">
        <v>0.68</v>
      </c>
      <c r="K690" s="139" t="s">
        <v>457</v>
      </c>
    </row>
    <row r="691" spans="1:11" ht="15" customHeight="1" x14ac:dyDescent="0.25">
      <c r="A691" s="457"/>
      <c r="B691" s="561" t="s">
        <v>184</v>
      </c>
      <c r="C691" s="595"/>
      <c r="D691" s="463">
        <v>28.5</v>
      </c>
      <c r="E691" s="466">
        <v>24</v>
      </c>
      <c r="F691" s="463"/>
      <c r="G691" s="586"/>
      <c r="H691" s="466"/>
      <c r="I691" s="463"/>
      <c r="K691" s="139"/>
    </row>
    <row r="692" spans="1:11" ht="15" customHeight="1" x14ac:dyDescent="0.25">
      <c r="A692" s="457"/>
      <c r="B692" s="561" t="s">
        <v>183</v>
      </c>
      <c r="C692" s="595"/>
      <c r="D692" s="463">
        <v>5</v>
      </c>
      <c r="E692" s="466">
        <v>5</v>
      </c>
      <c r="F692" s="463"/>
      <c r="G692" s="586"/>
      <c r="H692" s="466"/>
      <c r="I692" s="463"/>
      <c r="K692" s="139"/>
    </row>
    <row r="693" spans="1:11" ht="15" customHeight="1" x14ac:dyDescent="0.25">
      <c r="A693" s="457"/>
      <c r="B693" s="561" t="s">
        <v>64</v>
      </c>
      <c r="C693" s="595"/>
      <c r="D693" s="463">
        <v>153</v>
      </c>
      <c r="E693" s="466">
        <v>153</v>
      </c>
      <c r="F693" s="463"/>
      <c r="G693" s="586"/>
      <c r="H693" s="466"/>
      <c r="I693" s="463"/>
      <c r="K693" s="139"/>
    </row>
    <row r="694" spans="1:11" ht="38.25" customHeight="1" thickBot="1" x14ac:dyDescent="0.3">
      <c r="A694" s="457" t="s">
        <v>208</v>
      </c>
      <c r="C694" s="595">
        <v>35</v>
      </c>
      <c r="D694" s="629">
        <v>35</v>
      </c>
      <c r="E694" s="468">
        <v>35</v>
      </c>
      <c r="F694" s="586">
        <v>2.3076923076923075</v>
      </c>
      <c r="G694" s="472">
        <v>0.41958041958041958</v>
      </c>
      <c r="H694" s="586">
        <v>13.846153846153847</v>
      </c>
      <c r="I694" s="472">
        <v>69.230769230769241</v>
      </c>
      <c r="J694" s="596"/>
      <c r="K694" s="664" t="s">
        <v>458</v>
      </c>
    </row>
    <row r="695" spans="1:11" ht="15.75" customHeight="1" thickBot="1" x14ac:dyDescent="0.3">
      <c r="A695" s="644" t="s">
        <v>37</v>
      </c>
      <c r="B695" s="645"/>
      <c r="C695" s="646">
        <f>C694+C690+C685+C675+160+C643</f>
        <v>545</v>
      </c>
      <c r="D695" s="665"/>
      <c r="E695" s="634"/>
      <c r="F695" s="515">
        <f>F643+F652+F675+F685+F690+F694</f>
        <v>18.037692307692307</v>
      </c>
      <c r="G695" s="515">
        <f>G643+G652+G675+G685+G690+G694</f>
        <v>18.629580419580421</v>
      </c>
      <c r="H695" s="515">
        <f>H643+H652+H675+H685+H690+H694</f>
        <v>73.496153846153845</v>
      </c>
      <c r="I695" s="515">
        <f>I643+I652+I675+I685+I690+I694</f>
        <v>544.43076923076922</v>
      </c>
      <c r="J695" s="515">
        <f>J643+J652+J675+J685+J690+J694</f>
        <v>18.71</v>
      </c>
      <c r="K695" s="583"/>
    </row>
    <row r="696" spans="1:11" ht="24.75" customHeight="1" x14ac:dyDescent="0.25">
      <c r="B696" s="667" t="s">
        <v>256</v>
      </c>
      <c r="C696" s="468"/>
      <c r="D696" s="596"/>
      <c r="E696" s="595"/>
      <c r="F696" s="627"/>
      <c r="G696" s="650"/>
      <c r="H696" s="627"/>
      <c r="I696" s="650"/>
      <c r="J696" s="627"/>
      <c r="K696" s="639"/>
    </row>
    <row r="697" spans="1:11" ht="23.25" customHeight="1" x14ac:dyDescent="0.25">
      <c r="A697" s="561" t="s">
        <v>276</v>
      </c>
      <c r="C697" s="468" t="s">
        <v>199</v>
      </c>
      <c r="D697" s="587"/>
      <c r="E697" s="500"/>
      <c r="F697" s="586">
        <v>16.73</v>
      </c>
      <c r="G697" s="463">
        <v>11.84</v>
      </c>
      <c r="H697" s="586">
        <v>39.76</v>
      </c>
      <c r="I697" s="463">
        <v>330.5</v>
      </c>
      <c r="J697" s="586">
        <v>0.21</v>
      </c>
      <c r="K697" s="139" t="s">
        <v>330</v>
      </c>
    </row>
    <row r="698" spans="1:11" ht="15" customHeight="1" x14ac:dyDescent="0.25">
      <c r="B698" s="561" t="s">
        <v>72</v>
      </c>
      <c r="C698" s="139"/>
      <c r="D698" s="586">
        <v>94.82</v>
      </c>
      <c r="E698" s="463">
        <v>93.5</v>
      </c>
      <c r="G698" s="500"/>
      <c r="I698" s="500"/>
      <c r="K698" s="139"/>
    </row>
    <row r="699" spans="1:11" ht="15" customHeight="1" x14ac:dyDescent="0.25">
      <c r="B699" s="561" t="s">
        <v>218</v>
      </c>
      <c r="C699" s="139"/>
      <c r="D699" s="586">
        <v>8.8000000000000007</v>
      </c>
      <c r="E699" s="463">
        <v>8.8000000000000007</v>
      </c>
      <c r="G699" s="500"/>
      <c r="I699" s="500"/>
      <c r="K699" s="139"/>
    </row>
    <row r="700" spans="1:11" ht="15" customHeight="1" x14ac:dyDescent="0.25">
      <c r="B700" s="561" t="s">
        <v>41</v>
      </c>
      <c r="C700" s="139"/>
      <c r="D700" s="586">
        <v>5.28</v>
      </c>
      <c r="E700" s="463">
        <v>4.4000000000000004</v>
      </c>
      <c r="G700" s="500"/>
      <c r="I700" s="500"/>
      <c r="K700" s="139"/>
    </row>
    <row r="701" spans="1:11" ht="15" customHeight="1" x14ac:dyDescent="0.25">
      <c r="B701" s="561" t="s">
        <v>216</v>
      </c>
      <c r="C701" s="139"/>
      <c r="D701" s="586">
        <v>8.8000000000000007</v>
      </c>
      <c r="E701" s="463">
        <v>8.8000000000000007</v>
      </c>
      <c r="G701" s="500"/>
      <c r="I701" s="500"/>
      <c r="K701" s="139"/>
    </row>
    <row r="702" spans="1:11" ht="15" customHeight="1" x14ac:dyDescent="0.25">
      <c r="B702" s="561" t="s">
        <v>214</v>
      </c>
      <c r="C702" s="139"/>
      <c r="D702" s="586">
        <v>0.4</v>
      </c>
      <c r="E702" s="463">
        <v>0.4</v>
      </c>
      <c r="G702" s="500"/>
      <c r="I702" s="500"/>
      <c r="K702" s="139"/>
    </row>
    <row r="703" spans="1:11" ht="15" customHeight="1" x14ac:dyDescent="0.25">
      <c r="B703" s="561" t="s">
        <v>31</v>
      </c>
      <c r="C703" s="139"/>
      <c r="D703" s="586">
        <v>4.4000000000000004</v>
      </c>
      <c r="E703" s="463">
        <v>4.4000000000000004</v>
      </c>
      <c r="G703" s="500"/>
      <c r="I703" s="500"/>
      <c r="K703" s="139"/>
    </row>
    <row r="704" spans="1:11" ht="15" customHeight="1" x14ac:dyDescent="0.25">
      <c r="B704" s="561" t="s">
        <v>47</v>
      </c>
      <c r="C704" s="139"/>
      <c r="D704" s="586">
        <v>4.4000000000000004</v>
      </c>
      <c r="E704" s="463">
        <v>4.4000000000000004</v>
      </c>
      <c r="G704" s="500"/>
      <c r="I704" s="500"/>
      <c r="K704" s="139"/>
    </row>
    <row r="705" spans="1:11" ht="15" customHeight="1" x14ac:dyDescent="0.25">
      <c r="B705" s="561" t="s">
        <v>69</v>
      </c>
      <c r="C705" s="139"/>
      <c r="D705" s="586">
        <v>4.4000000000000004</v>
      </c>
      <c r="E705" s="463">
        <v>4.4000000000000004</v>
      </c>
      <c r="G705" s="500"/>
      <c r="I705" s="500"/>
      <c r="K705" s="139"/>
    </row>
    <row r="706" spans="1:11" ht="15" customHeight="1" x14ac:dyDescent="0.25">
      <c r="B706" s="561" t="s">
        <v>202</v>
      </c>
      <c r="C706" s="139"/>
      <c r="D706" s="586">
        <v>20.399999999999999</v>
      </c>
      <c r="E706" s="463">
        <v>20</v>
      </c>
      <c r="G706" s="500"/>
      <c r="I706" s="500"/>
      <c r="K706" s="139"/>
    </row>
    <row r="707" spans="1:11" ht="23.25" customHeight="1" x14ac:dyDescent="0.25">
      <c r="A707" s="457" t="s">
        <v>270</v>
      </c>
      <c r="C707" s="468" t="s">
        <v>164</v>
      </c>
      <c r="D707" s="596"/>
      <c r="E707" s="595"/>
      <c r="F707" s="463">
        <v>0.51</v>
      </c>
      <c r="G707" s="586">
        <v>0.21</v>
      </c>
      <c r="H707" s="463">
        <v>5.57</v>
      </c>
      <c r="I707" s="586">
        <v>26.15</v>
      </c>
      <c r="J707" s="463">
        <v>75</v>
      </c>
      <c r="K707" s="139" t="s">
        <v>279</v>
      </c>
    </row>
    <row r="708" spans="1:11" ht="15" customHeight="1" x14ac:dyDescent="0.25">
      <c r="A708" s="457"/>
      <c r="B708" s="561" t="s">
        <v>289</v>
      </c>
      <c r="C708" s="468"/>
      <c r="D708" s="596">
        <v>15.3</v>
      </c>
      <c r="E708" s="595">
        <v>15</v>
      </c>
      <c r="F708" s="468"/>
      <c r="G708" s="596"/>
      <c r="H708" s="468"/>
      <c r="I708" s="596"/>
      <c r="J708" s="468"/>
      <c r="K708" s="139"/>
    </row>
    <row r="709" spans="1:11" ht="15" customHeight="1" x14ac:dyDescent="0.25">
      <c r="A709" s="457"/>
      <c r="B709" s="561" t="s">
        <v>59</v>
      </c>
      <c r="C709" s="468"/>
      <c r="D709" s="596">
        <v>5</v>
      </c>
      <c r="E709" s="595">
        <v>5</v>
      </c>
      <c r="F709" s="468"/>
      <c r="G709" s="596"/>
      <c r="H709" s="468"/>
      <c r="I709" s="596"/>
      <c r="J709" s="468"/>
      <c r="K709" s="139"/>
    </row>
    <row r="710" spans="1:11" ht="15" customHeight="1" x14ac:dyDescent="0.25">
      <c r="A710" s="457"/>
      <c r="B710" s="561" t="s">
        <v>64</v>
      </c>
      <c r="C710" s="468"/>
      <c r="D710" s="596">
        <v>150</v>
      </c>
      <c r="E710" s="595">
        <v>150</v>
      </c>
      <c r="F710" s="468"/>
      <c r="G710" s="596"/>
      <c r="H710" s="468"/>
      <c r="I710" s="596"/>
      <c r="J710" s="468"/>
      <c r="K710" s="139"/>
    </row>
    <row r="711" spans="1:11" ht="21" customHeight="1" x14ac:dyDescent="0.25">
      <c r="A711" s="482" t="s">
        <v>52</v>
      </c>
      <c r="B711" s="502"/>
      <c r="C711" s="504">
        <v>100</v>
      </c>
      <c r="D711" s="507">
        <v>100</v>
      </c>
      <c r="E711" s="504">
        <v>100</v>
      </c>
      <c r="F711" s="562">
        <v>0.4</v>
      </c>
      <c r="G711" s="486">
        <v>0.4</v>
      </c>
      <c r="H711" s="562">
        <v>9.8000000000000007</v>
      </c>
      <c r="I711" s="486">
        <v>47</v>
      </c>
      <c r="J711" s="562">
        <v>10</v>
      </c>
      <c r="K711" s="139" t="s">
        <v>139</v>
      </c>
    </row>
    <row r="712" spans="1:11" ht="15" customHeight="1" thickBot="1" x14ac:dyDescent="0.3">
      <c r="A712" s="482" t="s">
        <v>265</v>
      </c>
      <c r="B712" s="614"/>
      <c r="C712" s="486"/>
      <c r="D712" s="507"/>
      <c r="E712" s="504"/>
      <c r="F712" s="562"/>
      <c r="G712" s="486"/>
      <c r="H712" s="562"/>
      <c r="I712" s="486"/>
      <c r="J712" s="612"/>
      <c r="K712" s="139" t="s">
        <v>464</v>
      </c>
    </row>
    <row r="713" spans="1:11" ht="15.75" customHeight="1" thickBot="1" x14ac:dyDescent="0.3">
      <c r="A713" s="644" t="s">
        <v>37</v>
      </c>
      <c r="B713" s="645"/>
      <c r="C713" s="646">
        <v>405</v>
      </c>
      <c r="D713" s="636"/>
      <c r="E713" s="635"/>
      <c r="F713" s="515">
        <f>SUM(F697:F712)</f>
        <v>17.64</v>
      </c>
      <c r="G713" s="515">
        <f>SUM(G697:G712)</f>
        <v>12.450000000000001</v>
      </c>
      <c r="H713" s="515">
        <f>SUM(H697:H712)</f>
        <v>55.129999999999995</v>
      </c>
      <c r="I713" s="515">
        <f>SUM(I697:I712)</f>
        <v>403.65</v>
      </c>
      <c r="J713" s="515">
        <f>SUM(J697:J712)</f>
        <v>85.21</v>
      </c>
      <c r="K713" s="583"/>
    </row>
    <row r="714" spans="1:11" ht="15.75" customHeight="1" thickBot="1" x14ac:dyDescent="0.3">
      <c r="A714" s="644" t="s">
        <v>60</v>
      </c>
      <c r="B714" s="675"/>
      <c r="C714" s="646">
        <f>C637+C641+C695+C713</f>
        <v>1459</v>
      </c>
      <c r="D714" s="646"/>
      <c r="E714" s="646"/>
      <c r="F714" s="515">
        <f>F637+F641+F695+F713</f>
        <v>49.504944559944562</v>
      </c>
      <c r="G714" s="515">
        <f>G637+G641+G695+G713</f>
        <v>46.397193032193037</v>
      </c>
      <c r="H714" s="515">
        <f>H637+H641+H695+H713</f>
        <v>181.57615384615383</v>
      </c>
      <c r="I714" s="515">
        <f>I637+I641+I695+I713</f>
        <v>1368.6307692307691</v>
      </c>
      <c r="J714" s="515">
        <f>J637+J641+J695+J713</f>
        <v>105.53999999999999</v>
      </c>
      <c r="K714" s="583"/>
    </row>
    <row r="715" spans="1:11" ht="15" customHeight="1" x14ac:dyDescent="0.25">
      <c r="A715" s="590"/>
      <c r="B715" s="590"/>
      <c r="C715" s="678"/>
      <c r="D715" s="740"/>
      <c r="E715" s="596"/>
      <c r="F715" s="591"/>
      <c r="G715" s="591"/>
      <c r="H715" s="591"/>
      <c r="I715" s="591"/>
      <c r="J715" s="591"/>
      <c r="K715" s="624"/>
    </row>
    <row r="716" spans="1:11" ht="15.75" customHeight="1" thickBot="1" x14ac:dyDescent="0.3">
      <c r="A716" s="590" t="s">
        <v>225</v>
      </c>
      <c r="B716" s="590"/>
      <c r="C716" s="622"/>
      <c r="D716" s="590"/>
      <c r="K716" s="622"/>
    </row>
    <row r="717" spans="1:11" ht="23.25" customHeight="1" x14ac:dyDescent="0.25">
      <c r="A717" s="623" t="s">
        <v>5</v>
      </c>
      <c r="B717" s="624"/>
      <c r="C717" s="625" t="s">
        <v>6</v>
      </c>
      <c r="D717" s="681" t="s">
        <v>7</v>
      </c>
      <c r="E717" s="625" t="s">
        <v>7</v>
      </c>
      <c r="F717" s="801" t="s">
        <v>129</v>
      </c>
      <c r="G717" s="802"/>
      <c r="H717" s="803"/>
      <c r="I717" s="627" t="s">
        <v>9</v>
      </c>
      <c r="J717" s="628" t="s">
        <v>10</v>
      </c>
      <c r="K717" s="625" t="s">
        <v>62</v>
      </c>
    </row>
    <row r="718" spans="1:11" ht="15.75" customHeight="1" thickBot="1" x14ac:dyDescent="0.3">
      <c r="A718" s="457" t="s">
        <v>12</v>
      </c>
      <c r="C718" s="468" t="s">
        <v>13</v>
      </c>
      <c r="D718" s="598" t="s">
        <v>14</v>
      </c>
      <c r="E718" s="468" t="s">
        <v>14</v>
      </c>
      <c r="F718" s="630"/>
      <c r="G718" s="631"/>
      <c r="H718" s="631"/>
      <c r="I718" s="500" t="s">
        <v>122</v>
      </c>
      <c r="K718" s="468" t="s">
        <v>63</v>
      </c>
    </row>
    <row r="719" spans="1:11" ht="15.75" customHeight="1" thickBot="1" x14ac:dyDescent="0.3">
      <c r="A719" s="632"/>
      <c r="B719" s="633"/>
      <c r="C719" s="629"/>
      <c r="D719" s="751" t="s">
        <v>16</v>
      </c>
      <c r="E719" s="634" t="s">
        <v>17</v>
      </c>
      <c r="F719" s="635" t="s">
        <v>18</v>
      </c>
      <c r="G719" s="635" t="s">
        <v>19</v>
      </c>
      <c r="H719" s="636" t="s">
        <v>20</v>
      </c>
      <c r="I719" s="635" t="s">
        <v>21</v>
      </c>
      <c r="J719" s="637" t="s">
        <v>22</v>
      </c>
      <c r="K719" s="629"/>
    </row>
    <row r="720" spans="1:11" ht="15" customHeight="1" x14ac:dyDescent="0.25">
      <c r="A720" s="623"/>
      <c r="B720" s="638" t="s">
        <v>23</v>
      </c>
      <c r="C720" s="625"/>
      <c r="D720" s="702"/>
      <c r="E720" s="639"/>
      <c r="F720" s="704"/>
      <c r="G720" s="641"/>
      <c r="H720" s="704"/>
      <c r="I720" s="641"/>
      <c r="J720" s="704"/>
      <c r="K720" s="639"/>
    </row>
    <row r="721" spans="1:11" ht="23.25" customHeight="1" x14ac:dyDescent="0.25">
      <c r="A721" s="457" t="s">
        <v>240</v>
      </c>
      <c r="C721" s="468" t="s">
        <v>255</v>
      </c>
      <c r="D721" s="586"/>
      <c r="E721" s="463"/>
      <c r="F721" s="586">
        <v>4.24</v>
      </c>
      <c r="G721" s="463">
        <v>4.5999999999999996</v>
      </c>
      <c r="H721" s="586">
        <v>22.61</v>
      </c>
      <c r="I721" s="463">
        <v>149.26</v>
      </c>
      <c r="J721" s="586">
        <v>0.82</v>
      </c>
      <c r="K721" s="139" t="s">
        <v>99</v>
      </c>
    </row>
    <row r="722" spans="1:11" ht="15" customHeight="1" x14ac:dyDescent="0.25">
      <c r="A722" s="457"/>
      <c r="B722" s="561" t="s">
        <v>98</v>
      </c>
      <c r="C722" s="468"/>
      <c r="D722" s="586">
        <v>18</v>
      </c>
      <c r="E722" s="463">
        <v>18</v>
      </c>
      <c r="F722" s="586"/>
      <c r="G722" s="463"/>
      <c r="H722" s="586"/>
      <c r="I722" s="463"/>
      <c r="J722" s="586"/>
      <c r="K722" s="139"/>
    </row>
    <row r="723" spans="1:11" ht="15" customHeight="1" x14ac:dyDescent="0.25">
      <c r="A723" s="457"/>
      <c r="B723" s="561" t="s">
        <v>27</v>
      </c>
      <c r="C723" s="468"/>
      <c r="D723" s="586">
        <v>123</v>
      </c>
      <c r="E723" s="463">
        <v>123</v>
      </c>
      <c r="F723" s="586"/>
      <c r="G723" s="463"/>
      <c r="H723" s="586"/>
      <c r="I723" s="463"/>
      <c r="J723" s="586"/>
      <c r="K723" s="139"/>
    </row>
    <row r="724" spans="1:11" ht="15" customHeight="1" x14ac:dyDescent="0.25">
      <c r="A724" s="457"/>
      <c r="B724" s="561" t="s">
        <v>29</v>
      </c>
      <c r="C724" s="468"/>
      <c r="D724" s="586">
        <v>2</v>
      </c>
      <c r="E724" s="463">
        <v>2</v>
      </c>
      <c r="F724" s="586"/>
      <c r="G724" s="463"/>
      <c r="H724" s="586"/>
      <c r="I724" s="463"/>
      <c r="J724" s="586"/>
      <c r="K724" s="139"/>
    </row>
    <row r="725" spans="1:11" ht="15" customHeight="1" x14ac:dyDescent="0.25">
      <c r="A725" s="457"/>
      <c r="B725" s="597" t="s">
        <v>186</v>
      </c>
      <c r="C725" s="468"/>
      <c r="D725" s="586">
        <v>0.4</v>
      </c>
      <c r="E725" s="463">
        <v>0.4</v>
      </c>
      <c r="F725" s="586"/>
      <c r="G725" s="463"/>
      <c r="H725" s="586"/>
      <c r="I725" s="463"/>
      <c r="J725" s="586"/>
      <c r="K725" s="139"/>
    </row>
    <row r="726" spans="1:11" ht="15" customHeight="1" x14ac:dyDescent="0.25">
      <c r="A726" s="457"/>
      <c r="B726" s="561" t="s">
        <v>31</v>
      </c>
      <c r="C726" s="468"/>
      <c r="D726" s="586">
        <v>3</v>
      </c>
      <c r="E726" s="463">
        <v>3</v>
      </c>
      <c r="F726" s="586"/>
      <c r="G726" s="463"/>
      <c r="H726" s="586"/>
      <c r="I726" s="463"/>
      <c r="J726" s="586"/>
      <c r="K726" s="139"/>
    </row>
    <row r="727" spans="1:11" ht="23.25" customHeight="1" x14ac:dyDescent="0.25">
      <c r="A727" s="457" t="s">
        <v>65</v>
      </c>
      <c r="C727" s="468" t="s">
        <v>249</v>
      </c>
      <c r="D727" s="587"/>
      <c r="E727" s="500"/>
      <c r="F727" s="586">
        <v>3.6702000000000004</v>
      </c>
      <c r="G727" s="463">
        <v>3.1896</v>
      </c>
      <c r="H727" s="586">
        <v>10.87</v>
      </c>
      <c r="I727" s="463">
        <v>90.78</v>
      </c>
      <c r="J727" s="586">
        <v>1.43</v>
      </c>
      <c r="K727" s="139" t="s">
        <v>454</v>
      </c>
    </row>
    <row r="728" spans="1:11" ht="15" customHeight="1" x14ac:dyDescent="0.25">
      <c r="A728" s="457"/>
      <c r="B728" s="561" t="s">
        <v>66</v>
      </c>
      <c r="C728" s="468"/>
      <c r="D728" s="586">
        <v>2</v>
      </c>
      <c r="E728" s="463">
        <v>2</v>
      </c>
      <c r="F728" s="586"/>
      <c r="G728" s="463"/>
      <c r="H728" s="586"/>
      <c r="I728" s="463"/>
      <c r="J728" s="586"/>
      <c r="K728" s="139"/>
    </row>
    <row r="729" spans="1:11" ht="15" customHeight="1" x14ac:dyDescent="0.25">
      <c r="A729" s="457"/>
      <c r="B729" s="561" t="s">
        <v>29</v>
      </c>
      <c r="C729" s="468"/>
      <c r="D729" s="586">
        <v>6</v>
      </c>
      <c r="E729" s="463">
        <v>6</v>
      </c>
      <c r="F729" s="586"/>
      <c r="G729" s="463"/>
      <c r="H729" s="586"/>
      <c r="I729" s="463"/>
      <c r="J729" s="586"/>
      <c r="K729" s="139"/>
    </row>
    <row r="730" spans="1:11" ht="15" customHeight="1" x14ac:dyDescent="0.25">
      <c r="A730" s="595"/>
      <c r="B730" s="561" t="s">
        <v>27</v>
      </c>
      <c r="C730" s="468"/>
      <c r="D730" s="586">
        <v>110</v>
      </c>
      <c r="E730" s="463">
        <v>110</v>
      </c>
      <c r="F730" s="586"/>
      <c r="G730" s="463"/>
      <c r="H730" s="586"/>
      <c r="I730" s="463"/>
      <c r="J730" s="586"/>
      <c r="K730" s="139"/>
    </row>
    <row r="731" spans="1:11" ht="15" customHeight="1" x14ac:dyDescent="0.25">
      <c r="A731" s="595"/>
      <c r="B731" s="561" t="s">
        <v>28</v>
      </c>
      <c r="C731" s="468"/>
      <c r="D731" s="586">
        <v>80</v>
      </c>
      <c r="E731" s="463">
        <v>80</v>
      </c>
      <c r="F731" s="586"/>
      <c r="G731" s="463"/>
      <c r="H731" s="586"/>
      <c r="I731" s="463"/>
      <c r="J731" s="586"/>
      <c r="K731" s="139"/>
    </row>
    <row r="732" spans="1:11" ht="23.25" customHeight="1" x14ac:dyDescent="0.25">
      <c r="A732" s="457" t="s">
        <v>34</v>
      </c>
      <c r="C732" s="459" t="s">
        <v>123</v>
      </c>
      <c r="D732" s="457"/>
      <c r="E732" s="139"/>
      <c r="F732" s="466">
        <v>1.915</v>
      </c>
      <c r="G732" s="463">
        <v>4.3549999999999995</v>
      </c>
      <c r="H732" s="586">
        <v>12.92</v>
      </c>
      <c r="I732" s="463">
        <v>98.5</v>
      </c>
      <c r="J732" s="596"/>
      <c r="K732" s="139" t="s">
        <v>329</v>
      </c>
    </row>
    <row r="733" spans="1:11" ht="15" customHeight="1" x14ac:dyDescent="0.25">
      <c r="A733" s="457"/>
      <c r="B733" s="561" t="s">
        <v>36</v>
      </c>
      <c r="C733" s="468"/>
      <c r="D733" s="595">
        <v>25</v>
      </c>
      <c r="E733" s="468">
        <v>25</v>
      </c>
      <c r="F733" s="595"/>
      <c r="G733" s="468"/>
      <c r="H733" s="596"/>
      <c r="I733" s="468"/>
      <c r="J733" s="596"/>
      <c r="K733" s="139"/>
    </row>
    <row r="734" spans="1:11" ht="15" customHeight="1" thickBot="1" x14ac:dyDescent="0.3">
      <c r="A734" s="457"/>
      <c r="B734" s="561" t="s">
        <v>31</v>
      </c>
      <c r="C734" s="468"/>
      <c r="D734" s="595">
        <v>5</v>
      </c>
      <c r="E734" s="468">
        <v>5</v>
      </c>
      <c r="F734" s="595" t="s">
        <v>3</v>
      </c>
      <c r="G734" s="468"/>
      <c r="H734" s="596"/>
      <c r="I734" s="468"/>
      <c r="J734" s="596"/>
      <c r="K734" s="139"/>
    </row>
    <row r="735" spans="1:11" ht="15.75" customHeight="1" thickBot="1" x14ac:dyDescent="0.3">
      <c r="A735" s="644" t="s">
        <v>37</v>
      </c>
      <c r="B735" s="645"/>
      <c r="C735" s="646">
        <f>25+5+186+143</f>
        <v>359</v>
      </c>
      <c r="D735" s="665"/>
      <c r="E735" s="634"/>
      <c r="F735" s="722">
        <f>F721+F727+F732</f>
        <v>9.8252000000000006</v>
      </c>
      <c r="G735" s="515">
        <f t="shared" ref="G735:J735" si="17">G721+G727+G732</f>
        <v>12.144600000000001</v>
      </c>
      <c r="H735" s="722">
        <f t="shared" si="17"/>
        <v>46.4</v>
      </c>
      <c r="I735" s="515">
        <f t="shared" si="17"/>
        <v>338.53999999999996</v>
      </c>
      <c r="J735" s="722">
        <f t="shared" si="17"/>
        <v>2.25</v>
      </c>
      <c r="K735" s="583"/>
    </row>
    <row r="736" spans="1:11" ht="15" customHeight="1" x14ac:dyDescent="0.25">
      <c r="A736" s="457"/>
      <c r="B736" s="590" t="s">
        <v>38</v>
      </c>
      <c r="C736" s="459"/>
      <c r="D736" s="596"/>
      <c r="E736" s="625"/>
      <c r="F736" s="586"/>
      <c r="G736" s="463"/>
      <c r="H736" s="586"/>
      <c r="I736" s="627"/>
      <c r="J736" s="586"/>
      <c r="K736" s="139"/>
    </row>
    <row r="737" spans="1:11" ht="21" customHeight="1" x14ac:dyDescent="0.25">
      <c r="A737" s="457" t="s">
        <v>151</v>
      </c>
      <c r="C737" s="468" t="s">
        <v>233</v>
      </c>
      <c r="D737" s="596"/>
      <c r="E737" s="468"/>
      <c r="F737" s="586">
        <v>4.3499999999999996</v>
      </c>
      <c r="G737" s="463">
        <v>3.75</v>
      </c>
      <c r="H737" s="586">
        <v>8</v>
      </c>
      <c r="I737" s="463">
        <v>83</v>
      </c>
      <c r="J737" s="596">
        <v>1.05</v>
      </c>
      <c r="K737" s="139" t="s">
        <v>137</v>
      </c>
    </row>
    <row r="738" spans="1:11" ht="21" customHeight="1" x14ac:dyDescent="0.25">
      <c r="A738" s="561" t="s">
        <v>412</v>
      </c>
      <c r="B738" s="561" t="s">
        <v>157</v>
      </c>
      <c r="C738" s="468"/>
      <c r="D738" s="596">
        <v>155</v>
      </c>
      <c r="E738" s="468">
        <v>150</v>
      </c>
      <c r="F738" s="596"/>
      <c r="G738" s="468"/>
      <c r="H738" s="596"/>
      <c r="I738" s="468"/>
      <c r="J738" s="596"/>
      <c r="K738" s="139"/>
    </row>
    <row r="739" spans="1:11" ht="21" customHeight="1" thickBot="1" x14ac:dyDescent="0.3">
      <c r="B739" s="561" t="s">
        <v>183</v>
      </c>
      <c r="C739" s="468"/>
      <c r="D739" s="596">
        <v>2</v>
      </c>
      <c r="E739" s="468">
        <v>2</v>
      </c>
      <c r="F739" s="596"/>
      <c r="G739" s="468"/>
      <c r="H739" s="596"/>
      <c r="I739" s="468"/>
      <c r="J739" s="596"/>
      <c r="K739" s="139"/>
    </row>
    <row r="740" spans="1:11" ht="15.75" customHeight="1" thickBot="1" x14ac:dyDescent="0.3">
      <c r="A740" s="644" t="s">
        <v>37</v>
      </c>
      <c r="B740" s="645"/>
      <c r="C740" s="646">
        <v>152</v>
      </c>
      <c r="D740" s="665"/>
      <c r="E740" s="583"/>
      <c r="F740" s="515">
        <f>F737</f>
        <v>4.3499999999999996</v>
      </c>
      <c r="G740" s="515">
        <f t="shared" ref="G740:J740" si="18">G737</f>
        <v>3.75</v>
      </c>
      <c r="H740" s="515">
        <f t="shared" si="18"/>
        <v>8</v>
      </c>
      <c r="I740" s="515">
        <f t="shared" si="18"/>
        <v>83</v>
      </c>
      <c r="J740" s="515">
        <f t="shared" si="18"/>
        <v>1.05</v>
      </c>
      <c r="K740" s="583"/>
    </row>
    <row r="741" spans="1:11" ht="15" customHeight="1" x14ac:dyDescent="0.25">
      <c r="A741" s="623"/>
      <c r="B741" s="638" t="s">
        <v>39</v>
      </c>
      <c r="C741" s="684"/>
      <c r="D741" s="769"/>
      <c r="E741" s="770"/>
      <c r="F741" s="650"/>
      <c r="G741" s="627"/>
      <c r="H741" s="650"/>
      <c r="I741" s="627"/>
      <c r="J741" s="704"/>
      <c r="K741" s="652"/>
    </row>
    <row r="742" spans="1:11" ht="26.25" customHeight="1" x14ac:dyDescent="0.25">
      <c r="A742" s="457" t="s">
        <v>503</v>
      </c>
      <c r="B742" s="762"/>
      <c r="C742" s="459" t="s">
        <v>505</v>
      </c>
      <c r="D742" s="771"/>
      <c r="E742" s="772"/>
      <c r="F742" s="462">
        <v>0.43</v>
      </c>
      <c r="G742" s="463">
        <v>7.0000000000000007E-2</v>
      </c>
      <c r="H742" s="462">
        <v>3.45</v>
      </c>
      <c r="I742" s="463">
        <v>16.16</v>
      </c>
      <c r="J742" s="499"/>
      <c r="K742" s="713" t="s">
        <v>504</v>
      </c>
    </row>
    <row r="743" spans="1:11" s="184" customFormat="1" ht="16.5" customHeight="1" x14ac:dyDescent="0.25">
      <c r="A743" s="203"/>
      <c r="B743" s="208" t="s">
        <v>80</v>
      </c>
      <c r="C743" s="204"/>
      <c r="D743" s="205">
        <v>38.119999999999997</v>
      </c>
      <c r="E743" s="206">
        <v>30.5</v>
      </c>
      <c r="F743" s="263"/>
      <c r="G743" s="258"/>
      <c r="H743" s="207"/>
      <c r="I743" s="284"/>
      <c r="J743" s="205"/>
      <c r="K743" s="285"/>
    </row>
    <row r="744" spans="1:11" s="184" customFormat="1" ht="16.5" customHeight="1" x14ac:dyDescent="0.25">
      <c r="A744" s="203"/>
      <c r="B744" s="208" t="s">
        <v>494</v>
      </c>
      <c r="C744" s="204"/>
      <c r="D744" s="205">
        <v>11.4</v>
      </c>
      <c r="E744" s="206">
        <v>10</v>
      </c>
      <c r="F744" s="263"/>
      <c r="G744" s="258"/>
      <c r="H744" s="207"/>
      <c r="I744" s="284"/>
      <c r="J744" s="205"/>
      <c r="K744" s="285"/>
    </row>
    <row r="745" spans="1:11" s="184" customFormat="1" ht="16.5" customHeight="1" x14ac:dyDescent="0.25">
      <c r="A745" s="203"/>
      <c r="B745" s="208" t="s">
        <v>59</v>
      </c>
      <c r="C745" s="204"/>
      <c r="D745" s="205">
        <v>2</v>
      </c>
      <c r="E745" s="206">
        <v>2</v>
      </c>
      <c r="F745" s="263"/>
      <c r="G745" s="258"/>
      <c r="H745" s="207"/>
      <c r="I745" s="284"/>
      <c r="J745" s="205"/>
      <c r="K745" s="285"/>
    </row>
    <row r="746" spans="1:11" ht="61.5" customHeight="1" x14ac:dyDescent="0.25">
      <c r="A746" s="457" t="s">
        <v>326</v>
      </c>
      <c r="C746" s="459" t="s">
        <v>164</v>
      </c>
      <c r="D746" s="596"/>
      <c r="E746" s="468"/>
      <c r="F746" s="586">
        <v>1.1124999999999998</v>
      </c>
      <c r="G746" s="463">
        <v>3.7005000000000003</v>
      </c>
      <c r="H746" s="586">
        <v>3.9434999999999998</v>
      </c>
      <c r="I746" s="463">
        <v>57</v>
      </c>
      <c r="J746" s="586">
        <v>9.59</v>
      </c>
      <c r="K746" s="139" t="s">
        <v>476</v>
      </c>
    </row>
    <row r="747" spans="1:11" ht="15" customHeight="1" x14ac:dyDescent="0.25">
      <c r="A747" s="457"/>
      <c r="B747" s="561" t="s">
        <v>49</v>
      </c>
      <c r="C747" s="463"/>
      <c r="D747" s="596">
        <v>37.5</v>
      </c>
      <c r="E747" s="468">
        <v>30</v>
      </c>
      <c r="F747" s="586"/>
      <c r="G747" s="463"/>
      <c r="H747" s="586"/>
      <c r="I747" s="463"/>
      <c r="J747" s="586"/>
      <c r="K747" s="139"/>
    </row>
    <row r="748" spans="1:11" ht="15" customHeight="1" x14ac:dyDescent="0.25">
      <c r="A748" s="457"/>
      <c r="B748" s="561" t="s">
        <v>44</v>
      </c>
      <c r="C748" s="463"/>
      <c r="D748" s="596">
        <v>23.94</v>
      </c>
      <c r="E748" s="468">
        <v>18</v>
      </c>
      <c r="F748" s="586"/>
      <c r="G748" s="463"/>
      <c r="H748" s="586"/>
      <c r="I748" s="463"/>
      <c r="K748" s="139"/>
    </row>
    <row r="749" spans="1:11" ht="15" customHeight="1" x14ac:dyDescent="0.25">
      <c r="A749" s="457"/>
      <c r="B749" s="561" t="s">
        <v>45</v>
      </c>
      <c r="C749" s="463"/>
      <c r="D749" s="596">
        <v>7.5</v>
      </c>
      <c r="E749" s="468">
        <v>6</v>
      </c>
      <c r="F749" s="586"/>
      <c r="G749" s="463"/>
      <c r="H749" s="586"/>
      <c r="I749" s="463"/>
      <c r="K749" s="139"/>
    </row>
    <row r="750" spans="1:11" ht="15" customHeight="1" x14ac:dyDescent="0.25">
      <c r="A750" s="457"/>
      <c r="B750" s="561" t="s">
        <v>40</v>
      </c>
      <c r="C750" s="463"/>
      <c r="D750" s="596">
        <v>7.14</v>
      </c>
      <c r="E750" s="468">
        <v>6</v>
      </c>
      <c r="F750" s="586"/>
      <c r="G750" s="463"/>
      <c r="H750" s="586"/>
      <c r="I750" s="463"/>
      <c r="K750" s="139"/>
    </row>
    <row r="751" spans="1:11" ht="15" customHeight="1" x14ac:dyDescent="0.25">
      <c r="A751" s="457"/>
      <c r="B751" s="561" t="s">
        <v>46</v>
      </c>
      <c r="C751" s="463"/>
      <c r="D751" s="596">
        <v>3</v>
      </c>
      <c r="E751" s="468">
        <v>3</v>
      </c>
      <c r="F751" s="586"/>
      <c r="G751" s="463"/>
      <c r="H751" s="586"/>
      <c r="I751" s="463"/>
      <c r="K751" s="139"/>
    </row>
    <row r="752" spans="1:11" ht="15" customHeight="1" x14ac:dyDescent="0.25">
      <c r="A752" s="457"/>
      <c r="B752" s="597" t="s">
        <v>186</v>
      </c>
      <c r="C752" s="463"/>
      <c r="D752" s="596">
        <v>0.5</v>
      </c>
      <c r="E752" s="468">
        <v>0.5</v>
      </c>
      <c r="F752" s="586"/>
      <c r="G752" s="463"/>
      <c r="H752" s="586"/>
      <c r="I752" s="463"/>
      <c r="K752" s="139"/>
    </row>
    <row r="753" spans="1:11" ht="15" customHeight="1" x14ac:dyDescent="0.25">
      <c r="A753" s="457"/>
      <c r="B753" s="561" t="s">
        <v>28</v>
      </c>
      <c r="C753" s="463"/>
      <c r="D753" s="596">
        <v>120</v>
      </c>
      <c r="E753" s="468">
        <v>120</v>
      </c>
      <c r="F753" s="586"/>
      <c r="G753" s="463"/>
      <c r="H753" s="586"/>
      <c r="I753" s="463"/>
      <c r="K753" s="139"/>
    </row>
    <row r="754" spans="1:11" ht="15" customHeight="1" x14ac:dyDescent="0.25">
      <c r="A754" s="457"/>
      <c r="B754" s="561" t="s">
        <v>69</v>
      </c>
      <c r="C754" s="463"/>
      <c r="D754" s="596">
        <v>5</v>
      </c>
      <c r="E754" s="468">
        <v>5</v>
      </c>
      <c r="F754" s="586"/>
      <c r="G754" s="463"/>
      <c r="H754" s="586"/>
      <c r="I754" s="463"/>
      <c r="K754" s="139"/>
    </row>
    <row r="755" spans="1:11" ht="27.75" customHeight="1" x14ac:dyDescent="0.25">
      <c r="A755" s="457" t="s">
        <v>284</v>
      </c>
      <c r="C755" s="468">
        <v>50</v>
      </c>
      <c r="D755" s="586"/>
      <c r="E755" s="466"/>
      <c r="F755" s="463">
        <v>7.41</v>
      </c>
      <c r="G755" s="586">
        <v>5.79</v>
      </c>
      <c r="H755" s="463">
        <v>10.68</v>
      </c>
      <c r="I755" s="586">
        <v>110.54</v>
      </c>
      <c r="J755" s="463">
        <v>0.05</v>
      </c>
      <c r="K755" s="139" t="s">
        <v>285</v>
      </c>
    </row>
    <row r="756" spans="1:11" ht="15" customHeight="1" x14ac:dyDescent="0.25">
      <c r="A756" s="457"/>
      <c r="B756" s="597" t="s">
        <v>211</v>
      </c>
      <c r="C756" s="468"/>
      <c r="D756" s="586">
        <v>60.68</v>
      </c>
      <c r="E756" s="466">
        <v>39.4</v>
      </c>
      <c r="F756" s="463"/>
      <c r="G756" s="586"/>
      <c r="H756" s="463"/>
      <c r="I756" s="586"/>
      <c r="J756" s="463"/>
      <c r="K756" s="139"/>
    </row>
    <row r="757" spans="1:11" ht="15" customHeight="1" x14ac:dyDescent="0.25">
      <c r="A757" s="457"/>
      <c r="B757" s="597" t="s">
        <v>213</v>
      </c>
      <c r="C757" s="468"/>
      <c r="D757" s="586">
        <v>41.37</v>
      </c>
      <c r="E757" s="466">
        <v>39.4</v>
      </c>
      <c r="F757" s="463"/>
      <c r="G757" s="586"/>
      <c r="H757" s="463"/>
      <c r="I757" s="586"/>
      <c r="J757" s="463"/>
      <c r="K757" s="139"/>
    </row>
    <row r="758" spans="1:11" ht="15" customHeight="1" x14ac:dyDescent="0.25">
      <c r="A758" s="457"/>
      <c r="B758" s="561" t="s">
        <v>80</v>
      </c>
      <c r="C758" s="468"/>
      <c r="D758" s="586">
        <v>11.85</v>
      </c>
      <c r="E758" s="466">
        <v>9.4</v>
      </c>
      <c r="F758" s="463"/>
      <c r="G758" s="586"/>
      <c r="H758" s="463"/>
      <c r="I758" s="586"/>
      <c r="J758" s="463"/>
      <c r="K758" s="139"/>
    </row>
    <row r="759" spans="1:11" ht="15" customHeight="1" x14ac:dyDescent="0.25">
      <c r="A759" s="457"/>
      <c r="B759" s="561" t="s">
        <v>40</v>
      </c>
      <c r="C759" s="468"/>
      <c r="D759" s="586">
        <v>14.4</v>
      </c>
      <c r="E759" s="466">
        <v>12</v>
      </c>
      <c r="F759" s="500"/>
      <c r="H759" s="500"/>
      <c r="J759" s="500"/>
      <c r="K759" s="139"/>
    </row>
    <row r="760" spans="1:11" ht="15" customHeight="1" x14ac:dyDescent="0.25">
      <c r="A760" s="457"/>
      <c r="B760" s="561" t="s">
        <v>46</v>
      </c>
      <c r="C760" s="468"/>
      <c r="D760" s="586">
        <v>1</v>
      </c>
      <c r="E760" s="466">
        <v>1</v>
      </c>
      <c r="F760" s="500"/>
      <c r="H760" s="500"/>
      <c r="J760" s="500"/>
      <c r="K760" s="139"/>
    </row>
    <row r="761" spans="1:11" ht="15" customHeight="1" x14ac:dyDescent="0.25">
      <c r="A761" s="457"/>
      <c r="B761" s="561" t="s">
        <v>149</v>
      </c>
      <c r="C761" s="468"/>
      <c r="D761" s="586"/>
      <c r="E761" s="466">
        <v>6</v>
      </c>
      <c r="F761" s="500"/>
      <c r="H761" s="500"/>
      <c r="J761" s="500"/>
      <c r="K761" s="139"/>
    </row>
    <row r="762" spans="1:11" ht="15" customHeight="1" x14ac:dyDescent="0.25">
      <c r="A762" s="457"/>
      <c r="B762" s="561" t="s">
        <v>186</v>
      </c>
      <c r="C762" s="468"/>
      <c r="D762" s="586">
        <v>0.4</v>
      </c>
      <c r="E762" s="466">
        <v>0.4</v>
      </c>
      <c r="F762" s="500"/>
      <c r="G762" s="586"/>
      <c r="H762" s="463"/>
      <c r="I762" s="586"/>
      <c r="J762" s="463"/>
      <c r="K762" s="139"/>
    </row>
    <row r="763" spans="1:11" ht="15" customHeight="1" x14ac:dyDescent="0.25">
      <c r="A763" s="457"/>
      <c r="B763" s="561" t="s">
        <v>55</v>
      </c>
      <c r="C763" s="468"/>
      <c r="D763" s="586">
        <v>0.6</v>
      </c>
      <c r="E763" s="466">
        <v>0.5</v>
      </c>
      <c r="F763" s="500"/>
      <c r="G763" s="586"/>
      <c r="H763" s="463"/>
      <c r="I763" s="586"/>
      <c r="J763" s="463"/>
      <c r="K763" s="139"/>
    </row>
    <row r="764" spans="1:11" ht="15" customHeight="1" x14ac:dyDescent="0.25">
      <c r="B764" s="597" t="s">
        <v>50</v>
      </c>
      <c r="C764" s="468"/>
      <c r="D764" s="586">
        <v>3.75</v>
      </c>
      <c r="E764" s="466">
        <v>3.75</v>
      </c>
      <c r="F764" s="500"/>
      <c r="G764" s="586"/>
      <c r="H764" s="463"/>
      <c r="I764" s="586"/>
      <c r="J764" s="463"/>
      <c r="K764" s="139"/>
    </row>
    <row r="765" spans="1:11" ht="15" customHeight="1" x14ac:dyDescent="0.25">
      <c r="B765" s="597" t="s">
        <v>48</v>
      </c>
      <c r="C765" s="468"/>
      <c r="D765" s="586"/>
      <c r="E765" s="466">
        <v>59</v>
      </c>
      <c r="F765" s="500"/>
      <c r="G765" s="586"/>
      <c r="H765" s="463"/>
      <c r="I765" s="586"/>
      <c r="J765" s="463"/>
      <c r="K765" s="139"/>
    </row>
    <row r="766" spans="1:11" ht="15" customHeight="1" x14ac:dyDescent="0.25">
      <c r="B766" s="561" t="s">
        <v>128</v>
      </c>
      <c r="C766" s="468"/>
      <c r="D766" s="586">
        <v>2</v>
      </c>
      <c r="E766" s="466">
        <v>2</v>
      </c>
      <c r="F766" s="500"/>
      <c r="G766" s="586"/>
      <c r="H766" s="463"/>
      <c r="I766" s="586"/>
      <c r="J766" s="463"/>
      <c r="K766" s="139"/>
    </row>
    <row r="767" spans="1:11" ht="31.5" customHeight="1" x14ac:dyDescent="0.25">
      <c r="A767" s="457" t="s">
        <v>182</v>
      </c>
      <c r="B767" s="482"/>
      <c r="C767" s="523" t="s">
        <v>253</v>
      </c>
      <c r="D767" s="715"/>
      <c r="E767" s="759"/>
      <c r="F767" s="486">
        <v>3.21</v>
      </c>
      <c r="G767" s="562">
        <v>1.62</v>
      </c>
      <c r="H767" s="486">
        <v>22.36</v>
      </c>
      <c r="I767" s="562">
        <v>116.6</v>
      </c>
      <c r="J767" s="486"/>
      <c r="K767" s="695" t="s">
        <v>449</v>
      </c>
    </row>
    <row r="768" spans="1:11" ht="15" customHeight="1" x14ac:dyDescent="0.25">
      <c r="A768" s="482"/>
      <c r="B768" s="502" t="s">
        <v>132</v>
      </c>
      <c r="C768" s="523"/>
      <c r="D768" s="715">
        <v>47.6</v>
      </c>
      <c r="E768" s="759">
        <v>47.6</v>
      </c>
      <c r="F768" s="760"/>
      <c r="G768" s="562"/>
      <c r="H768" s="486"/>
      <c r="I768" s="562"/>
      <c r="J768" s="486"/>
      <c r="K768" s="139"/>
    </row>
    <row r="769" spans="1:11" ht="15" customHeight="1" x14ac:dyDescent="0.25">
      <c r="A769" s="482"/>
      <c r="B769" s="502" t="s">
        <v>134</v>
      </c>
      <c r="C769" s="523"/>
      <c r="D769" s="715">
        <v>71</v>
      </c>
      <c r="E769" s="759">
        <v>71</v>
      </c>
      <c r="F769" s="760"/>
      <c r="G769" s="612"/>
      <c r="H769" s="760"/>
      <c r="I769" s="612"/>
      <c r="J769" s="486"/>
      <c r="K769" s="139"/>
    </row>
    <row r="770" spans="1:11" ht="15" customHeight="1" x14ac:dyDescent="0.25">
      <c r="A770" s="482"/>
      <c r="B770" s="502" t="s">
        <v>186</v>
      </c>
      <c r="C770" s="523"/>
      <c r="D770" s="715">
        <v>0.25</v>
      </c>
      <c r="E770" s="759">
        <v>0.25</v>
      </c>
      <c r="F770" s="760"/>
      <c r="G770" s="562"/>
      <c r="H770" s="486"/>
      <c r="I770" s="562"/>
      <c r="J770" s="486"/>
      <c r="K770" s="139"/>
    </row>
    <row r="771" spans="1:11" ht="15" customHeight="1" x14ac:dyDescent="0.25">
      <c r="A771" s="482"/>
      <c r="B771" s="502" t="s">
        <v>180</v>
      </c>
      <c r="C771" s="523"/>
      <c r="D771" s="715"/>
      <c r="E771" s="759">
        <v>100</v>
      </c>
      <c r="F771" s="760"/>
      <c r="G771" s="562"/>
      <c r="H771" s="486"/>
      <c r="I771" s="562"/>
      <c r="J771" s="486"/>
      <c r="K771" s="139"/>
    </row>
    <row r="772" spans="1:11" ht="15" customHeight="1" x14ac:dyDescent="0.25">
      <c r="A772" s="482"/>
      <c r="B772" s="502" t="s">
        <v>80</v>
      </c>
      <c r="C772" s="523"/>
      <c r="D772" s="715">
        <v>16.5</v>
      </c>
      <c r="E772" s="759">
        <v>13.2</v>
      </c>
      <c r="F772" s="760"/>
      <c r="G772" s="562"/>
      <c r="H772" s="486"/>
      <c r="I772" s="562"/>
      <c r="J772" s="486"/>
      <c r="K772" s="139"/>
    </row>
    <row r="773" spans="1:11" ht="26.25" customHeight="1" x14ac:dyDescent="0.25">
      <c r="A773" s="482"/>
      <c r="B773" s="502" t="s">
        <v>104</v>
      </c>
      <c r="C773" s="523"/>
      <c r="D773" s="715">
        <v>2</v>
      </c>
      <c r="E773" s="759">
        <v>1.65</v>
      </c>
      <c r="F773" s="760"/>
      <c r="G773" s="562"/>
      <c r="H773" s="486"/>
      <c r="I773" s="562"/>
      <c r="J773" s="486"/>
      <c r="K773" s="139"/>
    </row>
    <row r="774" spans="1:11" ht="17.25" customHeight="1" x14ac:dyDescent="0.25">
      <c r="A774" s="482"/>
      <c r="B774" s="502" t="s">
        <v>181</v>
      </c>
      <c r="C774" s="523"/>
      <c r="D774" s="715"/>
      <c r="E774" s="759">
        <v>110</v>
      </c>
      <c r="F774" s="760"/>
      <c r="G774" s="562"/>
      <c r="H774" s="486"/>
      <c r="I774" s="562"/>
      <c r="J774" s="486"/>
      <c r="K774" s="139"/>
    </row>
    <row r="775" spans="1:11" ht="18.75" customHeight="1" x14ac:dyDescent="0.25">
      <c r="A775" s="482"/>
      <c r="B775" s="502" t="s">
        <v>56</v>
      </c>
      <c r="C775" s="523"/>
      <c r="D775" s="715">
        <v>2</v>
      </c>
      <c r="E775" s="759">
        <v>2</v>
      </c>
      <c r="F775" s="760"/>
      <c r="G775" s="562"/>
      <c r="H775" s="486"/>
      <c r="I775" s="562"/>
      <c r="J775" s="486"/>
      <c r="K775" s="139"/>
    </row>
    <row r="776" spans="1:11" ht="21.75" customHeight="1" x14ac:dyDescent="0.25">
      <c r="A776" s="457" t="s">
        <v>320</v>
      </c>
      <c r="C776" s="468">
        <v>150</v>
      </c>
      <c r="D776" s="690"/>
      <c r="E776" s="461"/>
      <c r="F776" s="586">
        <v>0.35</v>
      </c>
      <c r="G776" s="463">
        <v>1.4999999999999999E-2</v>
      </c>
      <c r="H776" s="586">
        <v>13.83</v>
      </c>
      <c r="I776" s="463">
        <v>56.83</v>
      </c>
      <c r="J776" s="688">
        <v>0</v>
      </c>
      <c r="K776" s="139" t="s">
        <v>143</v>
      </c>
    </row>
    <row r="777" spans="1:11" ht="15" customHeight="1" x14ac:dyDescent="0.25">
      <c r="A777" s="457"/>
      <c r="B777" s="561" t="s">
        <v>321</v>
      </c>
      <c r="C777" s="468"/>
      <c r="D777" s="773">
        <v>15.3</v>
      </c>
      <c r="E777" s="774">
        <v>15</v>
      </c>
      <c r="F777" s="586"/>
      <c r="G777" s="463"/>
      <c r="H777" s="586"/>
      <c r="I777" s="463"/>
      <c r="J777" s="688"/>
      <c r="K777" s="139"/>
    </row>
    <row r="778" spans="1:11" ht="24.75" customHeight="1" x14ac:dyDescent="0.25">
      <c r="A778" s="457"/>
      <c r="B778" s="561" t="s">
        <v>201</v>
      </c>
      <c r="C778" s="468"/>
      <c r="D778" s="773"/>
      <c r="E778" s="774">
        <v>24</v>
      </c>
      <c r="F778" s="586"/>
      <c r="G778" s="463"/>
      <c r="H778" s="586"/>
      <c r="I778" s="463"/>
      <c r="J778" s="688"/>
      <c r="K778" s="139"/>
    </row>
    <row r="779" spans="1:11" ht="15" customHeight="1" x14ac:dyDescent="0.25">
      <c r="A779" s="457"/>
      <c r="B779" s="561" t="s">
        <v>28</v>
      </c>
      <c r="C779" s="468"/>
      <c r="D779" s="586">
        <v>152</v>
      </c>
      <c r="E779" s="463">
        <v>152</v>
      </c>
      <c r="F779" s="586"/>
      <c r="G779" s="463"/>
      <c r="H779" s="586"/>
      <c r="I779" s="463"/>
      <c r="J779" s="688"/>
      <c r="K779" s="139"/>
    </row>
    <row r="780" spans="1:11" ht="23.25" customHeight="1" x14ac:dyDescent="0.25">
      <c r="A780" s="457"/>
      <c r="B780" s="561" t="s">
        <v>59</v>
      </c>
      <c r="C780" s="468"/>
      <c r="D780" s="690">
        <v>5</v>
      </c>
      <c r="E780" s="461">
        <v>5</v>
      </c>
      <c r="F780" s="586"/>
      <c r="G780" s="463"/>
      <c r="H780" s="586"/>
      <c r="I780" s="463"/>
      <c r="J780" s="688"/>
      <c r="K780" s="139"/>
    </row>
    <row r="781" spans="1:11" ht="41.25" customHeight="1" thickBot="1" x14ac:dyDescent="0.3">
      <c r="A781" s="457" t="s">
        <v>208</v>
      </c>
      <c r="C781" s="468">
        <v>35</v>
      </c>
      <c r="D781" s="596">
        <v>35</v>
      </c>
      <c r="E781" s="468">
        <v>35</v>
      </c>
      <c r="F781" s="463">
        <v>2.3076923076923075</v>
      </c>
      <c r="G781" s="470">
        <v>0.41958041958041958</v>
      </c>
      <c r="H781" s="472">
        <v>13.846153846153847</v>
      </c>
      <c r="I781" s="472">
        <v>69.230769230769241</v>
      </c>
      <c r="J781" s="724"/>
      <c r="K781" s="664" t="s">
        <v>458</v>
      </c>
    </row>
    <row r="782" spans="1:11" ht="15.75" customHeight="1" thickBot="1" x14ac:dyDescent="0.3">
      <c r="A782" s="644" t="s">
        <v>37</v>
      </c>
      <c r="B782" s="645"/>
      <c r="C782" s="730">
        <f>C781+C776+112+C755+155+C742</f>
        <v>542</v>
      </c>
      <c r="D782" s="665"/>
      <c r="E782" s="634"/>
      <c r="F782" s="515">
        <f>F742+F746+F755+F767+F776+F781</f>
        <v>14.820192307692309</v>
      </c>
      <c r="G782" s="515">
        <f t="shared" ref="G782:J782" si="19">G742+G746+G755+G767+G776+G781</f>
        <v>11.615080419580423</v>
      </c>
      <c r="H782" s="515">
        <f t="shared" si="19"/>
        <v>68.109653846153833</v>
      </c>
      <c r="I782" s="515">
        <f t="shared" si="19"/>
        <v>426.36076923076917</v>
      </c>
      <c r="J782" s="515">
        <f t="shared" si="19"/>
        <v>9.64</v>
      </c>
      <c r="K782" s="583"/>
    </row>
    <row r="783" spans="1:11" ht="30" customHeight="1" x14ac:dyDescent="0.25">
      <c r="A783" s="775"/>
      <c r="B783" s="667" t="s">
        <v>256</v>
      </c>
      <c r="C783" s="776"/>
      <c r="D783" s="596"/>
      <c r="E783" s="468"/>
      <c r="F783" s="777"/>
      <c r="G783" s="729"/>
      <c r="H783" s="591"/>
      <c r="I783" s="729"/>
      <c r="J783" s="591"/>
      <c r="K783" s="139"/>
    </row>
    <row r="784" spans="1:11" ht="23.25" customHeight="1" x14ac:dyDescent="0.25">
      <c r="A784" s="482" t="s">
        <v>210</v>
      </c>
      <c r="B784" s="614"/>
      <c r="C784" s="523" t="s">
        <v>239</v>
      </c>
      <c r="D784" s="507"/>
      <c r="E784" s="504"/>
      <c r="F784" s="488">
        <v>12.08</v>
      </c>
      <c r="G784" s="486">
        <v>21.52</v>
      </c>
      <c r="H784" s="562">
        <v>2.29</v>
      </c>
      <c r="I784" s="486">
        <v>251.03</v>
      </c>
      <c r="J784" s="562">
        <v>0.25</v>
      </c>
      <c r="K784" s="139" t="s">
        <v>471</v>
      </c>
    </row>
    <row r="785" spans="1:11" ht="15" customHeight="1" x14ac:dyDescent="0.25">
      <c r="A785" s="482"/>
      <c r="B785" s="561" t="s">
        <v>55</v>
      </c>
      <c r="C785" s="523"/>
      <c r="D785" s="562">
        <v>96</v>
      </c>
      <c r="E785" s="486">
        <v>80</v>
      </c>
      <c r="F785" s="562"/>
      <c r="G785" s="486"/>
      <c r="H785" s="562"/>
      <c r="I785" s="486"/>
      <c r="J785" s="562"/>
      <c r="K785" s="139"/>
    </row>
    <row r="786" spans="1:11" ht="15" customHeight="1" x14ac:dyDescent="0.25">
      <c r="A786" s="482"/>
      <c r="B786" s="614" t="s">
        <v>160</v>
      </c>
      <c r="C786" s="523"/>
      <c r="D786" s="562">
        <v>55</v>
      </c>
      <c r="E786" s="486">
        <v>55</v>
      </c>
      <c r="F786" s="562"/>
      <c r="G786" s="486"/>
      <c r="H786" s="562"/>
      <c r="I786" s="486"/>
      <c r="J786" s="562"/>
      <c r="K786" s="139"/>
    </row>
    <row r="787" spans="1:11" ht="15" customHeight="1" x14ac:dyDescent="0.25">
      <c r="A787" s="482"/>
      <c r="B787" s="614" t="s">
        <v>190</v>
      </c>
      <c r="C787" s="523"/>
      <c r="D787" s="562"/>
      <c r="E787" s="486">
        <v>135</v>
      </c>
      <c r="F787" s="562"/>
      <c r="G787" s="486"/>
      <c r="H787" s="562"/>
      <c r="I787" s="486"/>
      <c r="J787" s="562"/>
      <c r="K787" s="139"/>
    </row>
    <row r="788" spans="1:11" ht="15" customHeight="1" x14ac:dyDescent="0.25">
      <c r="A788" s="482"/>
      <c r="B788" s="614" t="s">
        <v>56</v>
      </c>
      <c r="C788" s="523"/>
      <c r="D788" s="562">
        <v>2</v>
      </c>
      <c r="E788" s="486">
        <v>2</v>
      </c>
      <c r="F788" s="562"/>
      <c r="G788" s="486"/>
      <c r="H788" s="562"/>
      <c r="I788" s="486"/>
      <c r="J788" s="562"/>
      <c r="K788" s="139"/>
    </row>
    <row r="789" spans="1:11" ht="15" customHeight="1" x14ac:dyDescent="0.25">
      <c r="A789" s="482"/>
      <c r="B789" s="614" t="s">
        <v>186</v>
      </c>
      <c r="C789" s="523"/>
      <c r="D789" s="562">
        <v>0.3</v>
      </c>
      <c r="E789" s="486">
        <v>0.3</v>
      </c>
      <c r="F789" s="562"/>
      <c r="G789" s="486"/>
      <c r="H789" s="562"/>
      <c r="I789" s="486"/>
      <c r="J789" s="562"/>
      <c r="K789" s="139"/>
    </row>
    <row r="790" spans="1:11" ht="15" customHeight="1" x14ac:dyDescent="0.25">
      <c r="A790" s="482"/>
      <c r="B790" s="614" t="s">
        <v>191</v>
      </c>
      <c r="C790" s="523"/>
      <c r="D790" s="562"/>
      <c r="E790" s="486">
        <v>130</v>
      </c>
      <c r="F790" s="562"/>
      <c r="G790" s="486"/>
      <c r="H790" s="562"/>
      <c r="I790" s="486"/>
      <c r="J790" s="562"/>
      <c r="K790" s="139"/>
    </row>
    <row r="791" spans="1:11" ht="23.25" customHeight="1" x14ac:dyDescent="0.25">
      <c r="A791" s="457" t="s">
        <v>124</v>
      </c>
      <c r="C791" s="459" t="s">
        <v>164</v>
      </c>
      <c r="D791" s="690"/>
      <c r="E791" s="461"/>
      <c r="F791" s="586">
        <v>5.2999999999999999E-2</v>
      </c>
      <c r="G791" s="463">
        <v>1.4999999999999999E-2</v>
      </c>
      <c r="H791" s="586">
        <v>5.0199999999999996</v>
      </c>
      <c r="I791" s="463">
        <v>20.079999999999998</v>
      </c>
      <c r="J791" s="586">
        <v>0.02</v>
      </c>
      <c r="K791" s="139" t="s">
        <v>451</v>
      </c>
    </row>
    <row r="792" spans="1:11" ht="15" customHeight="1" x14ac:dyDescent="0.25">
      <c r="A792" s="457"/>
      <c r="B792" s="561" t="s">
        <v>207</v>
      </c>
      <c r="C792" s="459"/>
      <c r="D792" s="596">
        <v>0.4</v>
      </c>
      <c r="E792" s="468">
        <v>0.4</v>
      </c>
      <c r="F792" s="586"/>
      <c r="G792" s="463"/>
      <c r="H792" s="586"/>
      <c r="I792" s="463"/>
      <c r="J792" s="586"/>
      <c r="K792" s="139"/>
    </row>
    <row r="793" spans="1:11" ht="15" customHeight="1" x14ac:dyDescent="0.25">
      <c r="A793" s="457"/>
      <c r="B793" s="561" t="s">
        <v>29</v>
      </c>
      <c r="C793" s="459"/>
      <c r="D793" s="596">
        <v>5</v>
      </c>
      <c r="E793" s="468">
        <v>5</v>
      </c>
      <c r="F793" s="586"/>
      <c r="G793" s="463"/>
      <c r="H793" s="586"/>
      <c r="I793" s="463"/>
      <c r="J793" s="586"/>
      <c r="K793" s="139"/>
    </row>
    <row r="794" spans="1:11" ht="15" customHeight="1" x14ac:dyDescent="0.25">
      <c r="A794" s="457"/>
      <c r="B794" s="561" t="s">
        <v>28</v>
      </c>
      <c r="C794" s="459"/>
      <c r="D794" s="596">
        <v>150</v>
      </c>
      <c r="E794" s="468">
        <v>150</v>
      </c>
      <c r="F794" s="586"/>
      <c r="G794" s="463"/>
      <c r="H794" s="586"/>
      <c r="I794" s="463"/>
      <c r="J794" s="586"/>
      <c r="K794" s="139"/>
    </row>
    <row r="795" spans="1:11" ht="43.5" customHeight="1" x14ac:dyDescent="0.25">
      <c r="A795" s="203" t="s">
        <v>402</v>
      </c>
      <c r="B795" s="597"/>
      <c r="C795" s="468">
        <v>35</v>
      </c>
      <c r="D795" s="466"/>
      <c r="E795" s="463"/>
      <c r="F795" s="466">
        <v>2.9539999999999997</v>
      </c>
      <c r="G795" s="463">
        <v>3.36</v>
      </c>
      <c r="H795" s="586">
        <v>14.64</v>
      </c>
      <c r="I795" s="463">
        <v>123.9</v>
      </c>
      <c r="J795" s="586"/>
      <c r="K795" s="358" t="s">
        <v>298</v>
      </c>
    </row>
    <row r="796" spans="1:11" x14ac:dyDescent="0.25">
      <c r="A796" s="457"/>
      <c r="B796" s="597" t="s">
        <v>50</v>
      </c>
      <c r="C796" s="468"/>
      <c r="D796" s="586">
        <v>21.7</v>
      </c>
      <c r="E796" s="463">
        <v>21.7</v>
      </c>
      <c r="F796" s="466"/>
      <c r="G796" s="463"/>
      <c r="H796" s="586"/>
      <c r="I796" s="463"/>
      <c r="J796" s="586"/>
      <c r="K796" s="139"/>
    </row>
    <row r="797" spans="1:11" x14ac:dyDescent="0.25">
      <c r="A797" s="457"/>
      <c r="B797" s="597" t="s">
        <v>50</v>
      </c>
      <c r="C797" s="468"/>
      <c r="D797" s="586">
        <v>0.7</v>
      </c>
      <c r="E797" s="463">
        <v>0.7</v>
      </c>
      <c r="F797" s="466"/>
      <c r="G797" s="463"/>
      <c r="H797" s="586"/>
      <c r="I797" s="463"/>
      <c r="J797" s="586"/>
      <c r="K797" s="139"/>
    </row>
    <row r="798" spans="1:11" x14ac:dyDescent="0.25">
      <c r="A798" s="457"/>
      <c r="B798" s="597" t="s">
        <v>92</v>
      </c>
      <c r="C798" s="468"/>
      <c r="D798" s="586">
        <v>0.28000000000000003</v>
      </c>
      <c r="E798" s="463">
        <v>0.28000000000000003</v>
      </c>
      <c r="F798" s="466"/>
      <c r="G798" s="463"/>
      <c r="H798" s="586"/>
      <c r="I798" s="463"/>
      <c r="J798" s="586"/>
      <c r="K798" s="139"/>
    </row>
    <row r="799" spans="1:11" x14ac:dyDescent="0.25">
      <c r="A799" s="457"/>
      <c r="B799" s="597" t="s">
        <v>186</v>
      </c>
      <c r="C799" s="468"/>
      <c r="D799" s="586">
        <v>0.28000000000000003</v>
      </c>
      <c r="E799" s="463">
        <v>0.28000000000000003</v>
      </c>
      <c r="F799" s="466"/>
      <c r="G799" s="463"/>
      <c r="H799" s="586"/>
      <c r="I799" s="463"/>
      <c r="J799" s="586"/>
      <c r="K799" s="139"/>
    </row>
    <row r="800" spans="1:11" x14ac:dyDescent="0.25">
      <c r="A800" s="457"/>
      <c r="B800" s="597" t="s">
        <v>29</v>
      </c>
      <c r="C800" s="468"/>
      <c r="D800" s="586">
        <v>0.7</v>
      </c>
      <c r="E800" s="463">
        <v>0.7</v>
      </c>
      <c r="F800" s="466"/>
      <c r="G800" s="463"/>
      <c r="H800" s="586"/>
      <c r="I800" s="463"/>
      <c r="J800" s="586"/>
      <c r="K800" s="139"/>
    </row>
    <row r="801" spans="1:11" x14ac:dyDescent="0.25">
      <c r="A801" s="457"/>
      <c r="B801" s="597" t="s">
        <v>31</v>
      </c>
      <c r="C801" s="468"/>
      <c r="D801" s="586">
        <v>1.75</v>
      </c>
      <c r="E801" s="463">
        <v>1.75</v>
      </c>
      <c r="F801" s="466"/>
      <c r="G801" s="463"/>
      <c r="H801" s="586"/>
      <c r="I801" s="463"/>
      <c r="J801" s="586"/>
      <c r="K801" s="139"/>
    </row>
    <row r="802" spans="1:11" x14ac:dyDescent="0.25">
      <c r="A802" s="457"/>
      <c r="B802" s="597" t="s">
        <v>41</v>
      </c>
      <c r="C802" s="468"/>
      <c r="D802" s="586">
        <v>2.1</v>
      </c>
      <c r="E802" s="463">
        <v>1.75</v>
      </c>
      <c r="F802" s="466"/>
      <c r="G802" s="463"/>
      <c r="H802" s="586"/>
      <c r="I802" s="463"/>
      <c r="J802" s="586"/>
      <c r="K802" s="139"/>
    </row>
    <row r="803" spans="1:11" x14ac:dyDescent="0.25">
      <c r="A803" s="457"/>
      <c r="B803" s="597" t="s">
        <v>160</v>
      </c>
      <c r="C803" s="468"/>
      <c r="D803" s="586">
        <v>8.75</v>
      </c>
      <c r="E803" s="463">
        <v>8.75</v>
      </c>
      <c r="F803" s="466"/>
      <c r="G803" s="463"/>
      <c r="H803" s="586"/>
      <c r="I803" s="463"/>
      <c r="J803" s="586"/>
      <c r="K803" s="139"/>
    </row>
    <row r="804" spans="1:11" x14ac:dyDescent="0.25">
      <c r="A804" s="457"/>
      <c r="B804" s="597" t="s">
        <v>146</v>
      </c>
      <c r="C804" s="468"/>
      <c r="D804" s="586"/>
      <c r="E804" s="463">
        <v>35</v>
      </c>
      <c r="F804" s="466"/>
      <c r="G804" s="463"/>
      <c r="H804" s="586"/>
      <c r="I804" s="463"/>
      <c r="J804" s="586"/>
      <c r="K804" s="139"/>
    </row>
    <row r="805" spans="1:11" x14ac:dyDescent="0.25">
      <c r="A805" s="457"/>
      <c r="B805" s="597" t="s">
        <v>29</v>
      </c>
      <c r="C805" s="468"/>
      <c r="D805" s="586">
        <v>3.5</v>
      </c>
      <c r="E805" s="463">
        <v>3.5</v>
      </c>
      <c r="F805" s="466"/>
      <c r="G805" s="463"/>
      <c r="H805" s="586"/>
      <c r="I805" s="463"/>
      <c r="J805" s="586"/>
      <c r="K805" s="139"/>
    </row>
    <row r="806" spans="1:11" x14ac:dyDescent="0.25">
      <c r="A806" s="457"/>
      <c r="B806" s="597" t="s">
        <v>31</v>
      </c>
      <c r="C806" s="468"/>
      <c r="D806" s="586">
        <v>1.75</v>
      </c>
      <c r="E806" s="463">
        <v>1.75</v>
      </c>
      <c r="F806" s="466"/>
      <c r="G806" s="463"/>
      <c r="H806" s="586"/>
      <c r="I806" s="463"/>
      <c r="J806" s="586"/>
      <c r="K806" s="139"/>
    </row>
    <row r="807" spans="1:11" x14ac:dyDescent="0.25">
      <c r="A807" s="457"/>
      <c r="B807" s="597" t="s">
        <v>297</v>
      </c>
      <c r="C807" s="468"/>
      <c r="D807" s="586"/>
      <c r="E807" s="463">
        <v>40.25</v>
      </c>
      <c r="F807" s="466"/>
      <c r="G807" s="463"/>
      <c r="H807" s="586"/>
      <c r="I807" s="463"/>
      <c r="J807" s="586"/>
      <c r="K807" s="139"/>
    </row>
    <row r="808" spans="1:11" x14ac:dyDescent="0.25">
      <c r="A808" s="457"/>
      <c r="B808" s="597" t="s">
        <v>55</v>
      </c>
      <c r="C808" s="468"/>
      <c r="D808" s="586">
        <v>0.6</v>
      </c>
      <c r="E808" s="463">
        <v>0.5</v>
      </c>
      <c r="F808" s="466"/>
      <c r="G808" s="463"/>
      <c r="H808" s="586"/>
      <c r="I808" s="463"/>
      <c r="J808" s="586"/>
      <c r="K808" s="139"/>
    </row>
    <row r="809" spans="1:11" x14ac:dyDescent="0.25">
      <c r="A809" s="457"/>
      <c r="B809" s="597" t="s">
        <v>46</v>
      </c>
      <c r="C809" s="468"/>
      <c r="D809" s="586">
        <v>0.1</v>
      </c>
      <c r="E809" s="463">
        <v>0.1</v>
      </c>
      <c r="F809" s="466"/>
      <c r="G809" s="463"/>
      <c r="H809" s="586"/>
      <c r="I809" s="463"/>
      <c r="J809" s="586"/>
      <c r="K809" s="139"/>
    </row>
    <row r="810" spans="1:11" ht="24.75" customHeight="1" x14ac:dyDescent="0.25">
      <c r="A810" s="457" t="s">
        <v>175</v>
      </c>
      <c r="C810" s="468">
        <v>25</v>
      </c>
      <c r="D810" s="586">
        <v>25</v>
      </c>
      <c r="E810" s="463">
        <v>25</v>
      </c>
      <c r="F810" s="466">
        <v>1.9</v>
      </c>
      <c r="G810" s="463">
        <v>0.2</v>
      </c>
      <c r="H810" s="586">
        <v>12.3</v>
      </c>
      <c r="I810" s="463">
        <v>58.75</v>
      </c>
      <c r="J810" s="586">
        <v>0</v>
      </c>
      <c r="K810" s="139" t="s">
        <v>453</v>
      </c>
    </row>
    <row r="811" spans="1:11" ht="43.5" customHeight="1" thickBot="1" x14ac:dyDescent="0.3">
      <c r="A811" s="457" t="s">
        <v>354</v>
      </c>
      <c r="C811" s="468">
        <v>200</v>
      </c>
      <c r="D811" s="596">
        <v>200</v>
      </c>
      <c r="E811" s="468">
        <v>200</v>
      </c>
      <c r="F811" s="586">
        <v>1</v>
      </c>
      <c r="G811" s="463"/>
      <c r="H811" s="586">
        <v>20.2</v>
      </c>
      <c r="I811" s="463">
        <v>84.44</v>
      </c>
      <c r="J811" s="586">
        <v>4</v>
      </c>
      <c r="K811" s="286" t="s">
        <v>462</v>
      </c>
    </row>
    <row r="812" spans="1:11" ht="15.75" customHeight="1" thickBot="1" x14ac:dyDescent="0.3">
      <c r="A812" s="644" t="s">
        <v>37</v>
      </c>
      <c r="B812" s="645"/>
      <c r="C812" s="646">
        <v>545</v>
      </c>
      <c r="D812" s="636"/>
      <c r="E812" s="635"/>
      <c r="F812" s="515">
        <f>F784+F791+F795+F810+F811</f>
        <v>17.986999999999998</v>
      </c>
      <c r="G812" s="515">
        <f t="shared" ref="G812:J812" si="20">G784+G791+G795+G810+G811</f>
        <v>25.094999999999999</v>
      </c>
      <c r="H812" s="515">
        <f t="shared" si="20"/>
        <v>54.45</v>
      </c>
      <c r="I812" s="515">
        <f t="shared" si="20"/>
        <v>538.20000000000005</v>
      </c>
      <c r="J812" s="515">
        <f t="shared" si="20"/>
        <v>4.2699999999999996</v>
      </c>
      <c r="K812" s="583"/>
    </row>
    <row r="813" spans="1:11" ht="15.75" customHeight="1" thickBot="1" x14ac:dyDescent="0.3">
      <c r="A813" s="736" t="s">
        <v>60</v>
      </c>
      <c r="B813" s="622"/>
      <c r="C813" s="737">
        <f>C735+C740+C782+C812</f>
        <v>1598</v>
      </c>
      <c r="D813" s="738"/>
      <c r="E813" s="737"/>
      <c r="F813" s="778">
        <f>F735+F740+F782+F812</f>
        <v>46.982392307692308</v>
      </c>
      <c r="G813" s="778">
        <f>G735+G740+G782+G812</f>
        <v>52.604680419580419</v>
      </c>
      <c r="H813" s="739">
        <f>H735+H740+H782+H812</f>
        <v>176.95965384615386</v>
      </c>
      <c r="I813" s="778">
        <f>I735+I740+I782+I812</f>
        <v>1386.1007692307692</v>
      </c>
      <c r="J813" s="779">
        <f>J735+J740+J782+J812</f>
        <v>17.21</v>
      </c>
      <c r="K813" s="737"/>
    </row>
    <row r="814" spans="1:11" ht="15" customHeight="1" x14ac:dyDescent="0.25">
      <c r="A814" s="590"/>
      <c r="C814" s="780"/>
      <c r="D814" s="561"/>
      <c r="F814" s="591"/>
      <c r="G814" s="591"/>
      <c r="H814" s="591"/>
      <c r="I814" s="591"/>
      <c r="K814" s="561"/>
    </row>
    <row r="815" spans="1:11" ht="15.75" customHeight="1" thickBot="1" x14ac:dyDescent="0.3">
      <c r="A815" s="590" t="s">
        <v>226</v>
      </c>
      <c r="B815" s="590"/>
      <c r="C815" s="622"/>
      <c r="D815" s="590"/>
      <c r="K815" s="590"/>
    </row>
    <row r="816" spans="1:11" ht="23.25" customHeight="1" x14ac:dyDescent="0.25">
      <c r="A816" s="623" t="s">
        <v>5</v>
      </c>
      <c r="B816" s="624"/>
      <c r="C816" s="625" t="s">
        <v>6</v>
      </c>
      <c r="D816" s="702" t="s">
        <v>7</v>
      </c>
      <c r="E816" s="625" t="s">
        <v>7</v>
      </c>
      <c r="F816" s="801" t="s">
        <v>8</v>
      </c>
      <c r="G816" s="802"/>
      <c r="H816" s="803"/>
      <c r="I816" s="627" t="s">
        <v>9</v>
      </c>
      <c r="J816" s="781" t="s">
        <v>10</v>
      </c>
      <c r="K816" s="625" t="s">
        <v>62</v>
      </c>
    </row>
    <row r="817" spans="1:11" ht="15.75" customHeight="1" thickBot="1" x14ac:dyDescent="0.3">
      <c r="A817" s="457" t="s">
        <v>12</v>
      </c>
      <c r="C817" s="468" t="s">
        <v>13</v>
      </c>
      <c r="D817" s="596" t="s">
        <v>14</v>
      </c>
      <c r="E817" s="468" t="s">
        <v>14</v>
      </c>
      <c r="F817" s="631"/>
      <c r="G817" s="631"/>
      <c r="H817" s="631"/>
      <c r="I817" s="500" t="s">
        <v>122</v>
      </c>
      <c r="J817" s="782"/>
      <c r="K817" s="468" t="s">
        <v>63</v>
      </c>
    </row>
    <row r="818" spans="1:11" ht="15.75" customHeight="1" thickBot="1" x14ac:dyDescent="0.3">
      <c r="A818" s="457"/>
      <c r="C818" s="468"/>
      <c r="D818" s="665" t="s">
        <v>16</v>
      </c>
      <c r="E818" s="634" t="s">
        <v>17</v>
      </c>
      <c r="F818" s="703" t="s">
        <v>18</v>
      </c>
      <c r="G818" s="627" t="s">
        <v>19</v>
      </c>
      <c r="H818" s="650" t="s">
        <v>20</v>
      </c>
      <c r="I818" s="627" t="s">
        <v>21</v>
      </c>
      <c r="J818" s="651" t="s">
        <v>22</v>
      </c>
      <c r="K818" s="629"/>
    </row>
    <row r="819" spans="1:11" ht="15" customHeight="1" x14ac:dyDescent="0.25">
      <c r="A819" s="623"/>
      <c r="B819" s="638" t="s">
        <v>23</v>
      </c>
      <c r="C819" s="625"/>
      <c r="D819" s="702"/>
      <c r="E819" s="639"/>
      <c r="F819" s="704"/>
      <c r="G819" s="641"/>
      <c r="H819" s="704"/>
      <c r="I819" s="641"/>
      <c r="J819" s="704"/>
      <c r="K819" s="139"/>
    </row>
    <row r="820" spans="1:11" ht="23.25" customHeight="1" x14ac:dyDescent="0.25">
      <c r="A820" s="457" t="s">
        <v>241</v>
      </c>
      <c r="C820" s="468" t="s">
        <v>255</v>
      </c>
      <c r="D820" s="596"/>
      <c r="E820" s="468"/>
      <c r="F820" s="586">
        <v>6.02</v>
      </c>
      <c r="G820" s="463">
        <v>4.84</v>
      </c>
      <c r="H820" s="586">
        <v>30.97</v>
      </c>
      <c r="I820" s="463">
        <v>191.96</v>
      </c>
      <c r="J820" s="586">
        <v>0.67</v>
      </c>
      <c r="K820" s="139" t="s">
        <v>127</v>
      </c>
    </row>
    <row r="821" spans="1:11" ht="15" customHeight="1" x14ac:dyDescent="0.25">
      <c r="A821" s="457"/>
      <c r="B821" s="561" t="s">
        <v>78</v>
      </c>
      <c r="C821" s="468"/>
      <c r="D821" s="596">
        <v>18</v>
      </c>
      <c r="E821" s="468">
        <v>18</v>
      </c>
      <c r="F821" s="586"/>
      <c r="G821" s="463"/>
      <c r="H821" s="586"/>
      <c r="I821" s="463"/>
      <c r="J821" s="586"/>
      <c r="K821" s="139"/>
    </row>
    <row r="822" spans="1:11" ht="15" customHeight="1" x14ac:dyDescent="0.25">
      <c r="A822" s="457"/>
      <c r="B822" s="561" t="s">
        <v>27</v>
      </c>
      <c r="C822" s="468"/>
      <c r="D822" s="596">
        <v>70</v>
      </c>
      <c r="E822" s="468">
        <v>70</v>
      </c>
      <c r="F822" s="586"/>
      <c r="G822" s="463"/>
      <c r="H822" s="586"/>
      <c r="I822" s="463"/>
      <c r="J822" s="586"/>
      <c r="K822" s="139"/>
    </row>
    <row r="823" spans="1:11" ht="15" customHeight="1" x14ac:dyDescent="0.25">
      <c r="A823" s="457"/>
      <c r="B823" s="561" t="s">
        <v>28</v>
      </c>
      <c r="C823" s="468"/>
      <c r="D823" s="596">
        <v>53</v>
      </c>
      <c r="E823" s="468">
        <v>53</v>
      </c>
      <c r="F823" s="586"/>
      <c r="G823" s="463"/>
      <c r="H823" s="586"/>
      <c r="I823" s="463"/>
      <c r="J823" s="586"/>
      <c r="K823" s="139"/>
    </row>
    <row r="824" spans="1:11" ht="15" customHeight="1" x14ac:dyDescent="0.25">
      <c r="A824" s="457"/>
      <c r="B824" s="561" t="s">
        <v>29</v>
      </c>
      <c r="C824" s="468"/>
      <c r="D824" s="596">
        <v>2</v>
      </c>
      <c r="E824" s="468">
        <v>2</v>
      </c>
      <c r="F824" s="586"/>
      <c r="G824" s="463"/>
      <c r="H824" s="586"/>
      <c r="I824" s="463"/>
      <c r="J824" s="586"/>
      <c r="K824" s="139"/>
    </row>
    <row r="825" spans="1:11" ht="15" customHeight="1" x14ac:dyDescent="0.25">
      <c r="A825" s="457"/>
      <c r="B825" s="597" t="s">
        <v>186</v>
      </c>
      <c r="C825" s="468"/>
      <c r="D825" s="596">
        <v>0.4</v>
      </c>
      <c r="E825" s="468">
        <v>0.4</v>
      </c>
      <c r="F825" s="586"/>
      <c r="G825" s="463"/>
      <c r="H825" s="586"/>
      <c r="I825" s="463"/>
      <c r="J825" s="586"/>
      <c r="K825" s="139"/>
    </row>
    <row r="826" spans="1:11" ht="15" customHeight="1" x14ac:dyDescent="0.25">
      <c r="A826" s="457"/>
      <c r="B826" s="561" t="s">
        <v>31</v>
      </c>
      <c r="C826" s="468"/>
      <c r="D826" s="596">
        <v>3</v>
      </c>
      <c r="E826" s="468">
        <v>3</v>
      </c>
      <c r="F826" s="586"/>
      <c r="G826" s="463"/>
      <c r="H826" s="586"/>
      <c r="I826" s="463"/>
      <c r="J826" s="586"/>
      <c r="K826" s="139"/>
    </row>
    <row r="827" spans="1:11" ht="23.25" customHeight="1" x14ac:dyDescent="0.2">
      <c r="A827" s="526" t="s">
        <v>423</v>
      </c>
      <c r="B827" s="653"/>
      <c r="C827" s="705" t="s">
        <v>249</v>
      </c>
      <c r="D827" s="706"/>
      <c r="E827" s="546"/>
      <c r="F827" s="707">
        <v>3.0325232901236614</v>
      </c>
      <c r="G827" s="497">
        <v>2.3958740841428243</v>
      </c>
      <c r="H827" s="707">
        <v>10.482708219155825</v>
      </c>
      <c r="I827" s="497">
        <v>75.76195432928796</v>
      </c>
      <c r="J827" s="707">
        <v>1.38</v>
      </c>
      <c r="K827" s="656" t="s">
        <v>463</v>
      </c>
    </row>
    <row r="828" spans="1:11" ht="15" customHeight="1" x14ac:dyDescent="0.2">
      <c r="A828" s="526"/>
      <c r="B828" s="415" t="s">
        <v>207</v>
      </c>
      <c r="C828" s="547"/>
      <c r="D828" s="708">
        <v>0.45</v>
      </c>
      <c r="E828" s="705">
        <v>0.45</v>
      </c>
      <c r="F828" s="707"/>
      <c r="G828" s="497"/>
      <c r="H828" s="707"/>
      <c r="I828" s="497"/>
      <c r="J828" s="707"/>
      <c r="K828" s="656"/>
    </row>
    <row r="829" spans="1:11" ht="15" customHeight="1" x14ac:dyDescent="0.2">
      <c r="A829" s="526"/>
      <c r="B829" s="653" t="s">
        <v>29</v>
      </c>
      <c r="C829" s="547"/>
      <c r="D829" s="708">
        <v>6</v>
      </c>
      <c r="E829" s="705">
        <v>6</v>
      </c>
      <c r="F829" s="707"/>
      <c r="G829" s="497"/>
      <c r="H829" s="707"/>
      <c r="I829" s="497"/>
      <c r="J829" s="707"/>
      <c r="K829" s="656"/>
    </row>
    <row r="830" spans="1:11" ht="15" customHeight="1" x14ac:dyDescent="0.2">
      <c r="A830" s="526"/>
      <c r="B830" s="653" t="s">
        <v>27</v>
      </c>
      <c r="C830" s="547"/>
      <c r="D830" s="708">
        <v>92</v>
      </c>
      <c r="E830" s="705">
        <v>90</v>
      </c>
      <c r="F830" s="707"/>
      <c r="G830" s="497"/>
      <c r="H830" s="707"/>
      <c r="I830" s="497"/>
      <c r="J830" s="707"/>
      <c r="K830" s="656"/>
    </row>
    <row r="831" spans="1:11" ht="15" customHeight="1" x14ac:dyDescent="0.2">
      <c r="A831" s="526"/>
      <c r="B831" s="653" t="s">
        <v>28</v>
      </c>
      <c r="C831" s="547"/>
      <c r="D831" s="708">
        <v>90</v>
      </c>
      <c r="E831" s="705">
        <v>90</v>
      </c>
      <c r="F831" s="707"/>
      <c r="G831" s="497"/>
      <c r="H831" s="707"/>
      <c r="I831" s="497"/>
      <c r="J831" s="707"/>
      <c r="K831" s="656"/>
    </row>
    <row r="832" spans="1:11" ht="23.25" customHeight="1" x14ac:dyDescent="0.25">
      <c r="A832" s="457" t="s">
        <v>173</v>
      </c>
      <c r="C832" s="459" t="s">
        <v>125</v>
      </c>
      <c r="D832" s="561"/>
      <c r="E832" s="139"/>
      <c r="F832" s="466">
        <v>2.5299999999999998</v>
      </c>
      <c r="G832" s="463">
        <v>5.69</v>
      </c>
      <c r="H832" s="586">
        <v>12.920000000000002</v>
      </c>
      <c r="I832" s="466">
        <v>115.67</v>
      </c>
      <c r="J832" s="466">
        <v>7.0000000000000007E-2</v>
      </c>
      <c r="K832" s="643" t="s">
        <v>448</v>
      </c>
    </row>
    <row r="833" spans="1:11" ht="15" customHeight="1" x14ac:dyDescent="0.25">
      <c r="A833" s="457"/>
      <c r="B833" s="561" t="s">
        <v>36</v>
      </c>
      <c r="C833" s="468"/>
      <c r="D833" s="596">
        <v>25</v>
      </c>
      <c r="E833" s="468">
        <v>25</v>
      </c>
      <c r="F833" s="586"/>
      <c r="G833" s="463"/>
      <c r="H833" s="586"/>
      <c r="I833" s="463"/>
      <c r="J833" s="586"/>
      <c r="K833" s="139"/>
    </row>
    <row r="834" spans="1:11" ht="15" customHeight="1" x14ac:dyDescent="0.25">
      <c r="A834" s="457"/>
      <c r="B834" s="561" t="s">
        <v>67</v>
      </c>
      <c r="C834" s="468"/>
      <c r="D834" s="596">
        <v>5.0999999999999996</v>
      </c>
      <c r="E834" s="468">
        <v>5</v>
      </c>
      <c r="F834" s="586"/>
      <c r="G834" s="463"/>
      <c r="H834" s="586"/>
      <c r="I834" s="463"/>
      <c r="J834" s="586"/>
      <c r="K834" s="139"/>
    </row>
    <row r="835" spans="1:11" ht="15.75" customHeight="1" thickBot="1" x14ac:dyDescent="0.3">
      <c r="A835" s="457"/>
      <c r="B835" s="561" t="s">
        <v>31</v>
      </c>
      <c r="C835" s="468"/>
      <c r="D835" s="596">
        <v>5</v>
      </c>
      <c r="E835" s="468">
        <v>5</v>
      </c>
      <c r="F835" s="463" t="s">
        <v>3</v>
      </c>
      <c r="G835" s="470"/>
      <c r="H835" s="471"/>
      <c r="I835" s="472"/>
      <c r="J835" s="586"/>
      <c r="K835" s="139"/>
    </row>
    <row r="836" spans="1:11" ht="15.75" customHeight="1" thickBot="1" x14ac:dyDescent="0.3">
      <c r="A836" s="644" t="s">
        <v>37</v>
      </c>
      <c r="B836" s="645"/>
      <c r="C836" s="646">
        <v>364</v>
      </c>
      <c r="D836" s="665"/>
      <c r="E836" s="634"/>
      <c r="F836" s="515">
        <f>F820+F827+F832</f>
        <v>11.58252329012366</v>
      </c>
      <c r="G836" s="515">
        <f>G820+G827+G832</f>
        <v>12.925874084142825</v>
      </c>
      <c r="H836" s="515">
        <f>H820+H827+H832</f>
        <v>54.372708219155825</v>
      </c>
      <c r="I836" s="515">
        <f>I820+I827+I832</f>
        <v>383.39195432928801</v>
      </c>
      <c r="J836" s="515">
        <f>J820+J827+J832</f>
        <v>2.1199999999999997</v>
      </c>
      <c r="K836" s="583"/>
    </row>
    <row r="837" spans="1:11" ht="15" customHeight="1" x14ac:dyDescent="0.25">
      <c r="A837" s="623"/>
      <c r="B837" s="638" t="s">
        <v>38</v>
      </c>
      <c r="C837" s="684"/>
      <c r="D837" s="702"/>
      <c r="E837" s="625"/>
      <c r="F837" s="650"/>
      <c r="G837" s="627"/>
      <c r="H837" s="703"/>
      <c r="I837" s="703"/>
      <c r="J837" s="650"/>
      <c r="K837" s="639"/>
    </row>
    <row r="838" spans="1:11" ht="15" customHeight="1" x14ac:dyDescent="0.2">
      <c r="A838" s="414" t="s">
        <v>408</v>
      </c>
      <c r="B838" s="415"/>
      <c r="C838" s="416">
        <v>150</v>
      </c>
      <c r="D838" s="714"/>
      <c r="E838" s="416"/>
      <c r="F838" s="707">
        <v>4.58</v>
      </c>
      <c r="G838" s="497">
        <v>4.08</v>
      </c>
      <c r="H838" s="707">
        <v>7.58</v>
      </c>
      <c r="I838" s="497">
        <v>85</v>
      </c>
      <c r="J838" s="707">
        <v>2.0499999999999998</v>
      </c>
      <c r="K838" s="656" t="s">
        <v>411</v>
      </c>
    </row>
    <row r="839" spans="1:11" ht="21" customHeight="1" thickBot="1" x14ac:dyDescent="0.25">
      <c r="A839" s="415" t="s">
        <v>410</v>
      </c>
      <c r="B839" s="415" t="s">
        <v>160</v>
      </c>
      <c r="C839" s="416"/>
      <c r="D839" s="714">
        <v>158</v>
      </c>
      <c r="E839" s="416">
        <v>150</v>
      </c>
      <c r="F839" s="714"/>
      <c r="G839" s="416"/>
      <c r="H839" s="714"/>
      <c r="I839" s="416"/>
      <c r="J839" s="714"/>
      <c r="K839" s="197"/>
    </row>
    <row r="840" spans="1:11" ht="15.75" customHeight="1" thickBot="1" x14ac:dyDescent="0.25">
      <c r="A840" s="473" t="s">
        <v>37</v>
      </c>
      <c r="B840" s="474"/>
      <c r="C840" s="475">
        <v>150</v>
      </c>
      <c r="D840" s="550"/>
      <c r="E840" s="551"/>
      <c r="F840" s="478">
        <f>F838</f>
        <v>4.58</v>
      </c>
      <c r="G840" s="479">
        <f t="shared" ref="G840:J840" si="21">G838</f>
        <v>4.08</v>
      </c>
      <c r="H840" s="478">
        <f t="shared" si="21"/>
        <v>7.58</v>
      </c>
      <c r="I840" s="479">
        <f t="shared" si="21"/>
        <v>85</v>
      </c>
      <c r="J840" s="478">
        <f t="shared" si="21"/>
        <v>2.0499999999999998</v>
      </c>
      <c r="K840" s="282"/>
    </row>
    <row r="841" spans="1:11" ht="15" customHeight="1" x14ac:dyDescent="0.25">
      <c r="A841" s="623"/>
      <c r="B841" s="638" t="s">
        <v>39</v>
      </c>
      <c r="C841" s="684"/>
      <c r="D841" s="702"/>
      <c r="E841" s="685"/>
      <c r="F841" s="627"/>
      <c r="G841" s="650"/>
      <c r="H841" s="627"/>
      <c r="I841" s="650"/>
      <c r="J841" s="641"/>
      <c r="K841" s="652"/>
    </row>
    <row r="842" spans="1:11" ht="27.75" customHeight="1" x14ac:dyDescent="0.25">
      <c r="A842" s="553" t="s">
        <v>447</v>
      </c>
      <c r="B842" s="694"/>
      <c r="C842" s="468">
        <v>40</v>
      </c>
      <c r="D842" s="596"/>
      <c r="E842" s="468"/>
      <c r="F842" s="688">
        <v>0.56000000000000005</v>
      </c>
      <c r="G842" s="555">
        <v>4.0199999999999996</v>
      </c>
      <c r="H842" s="688">
        <v>2.92</v>
      </c>
      <c r="I842" s="555">
        <v>50.04</v>
      </c>
      <c r="J842" s="688"/>
      <c r="K842" s="695" t="s">
        <v>506</v>
      </c>
    </row>
    <row r="843" spans="1:11" ht="15" customHeight="1" x14ac:dyDescent="0.25">
      <c r="A843" s="553"/>
      <c r="B843" s="694" t="s">
        <v>131</v>
      </c>
      <c r="C843" s="468"/>
      <c r="D843" s="596">
        <v>13.76</v>
      </c>
      <c r="E843" s="463">
        <v>10</v>
      </c>
      <c r="F843" s="688"/>
      <c r="G843" s="555"/>
      <c r="H843" s="688"/>
      <c r="I843" s="555"/>
      <c r="J843" s="688"/>
      <c r="K843" s="468"/>
    </row>
    <row r="844" spans="1:11" ht="15" customHeight="1" x14ac:dyDescent="0.25">
      <c r="A844" s="553"/>
      <c r="B844" s="694" t="s">
        <v>273</v>
      </c>
      <c r="C844" s="468"/>
      <c r="D844" s="596">
        <v>10.199999999999999</v>
      </c>
      <c r="E844" s="463">
        <v>8</v>
      </c>
      <c r="F844" s="688"/>
      <c r="G844" s="555"/>
      <c r="H844" s="688"/>
      <c r="I844" s="555"/>
      <c r="J844" s="688"/>
      <c r="K844" s="468"/>
    </row>
    <row r="845" spans="1:11" ht="15" customHeight="1" x14ac:dyDescent="0.25">
      <c r="A845" s="553"/>
      <c r="B845" s="694" t="s">
        <v>80</v>
      </c>
      <c r="C845" s="468"/>
      <c r="D845" s="596">
        <v>7.56</v>
      </c>
      <c r="E845" s="463">
        <v>6</v>
      </c>
      <c r="F845" s="688"/>
      <c r="G845" s="555"/>
      <c r="H845" s="688"/>
      <c r="I845" s="555"/>
      <c r="J845" s="688"/>
      <c r="K845" s="468"/>
    </row>
    <row r="846" spans="1:11" ht="15" customHeight="1" x14ac:dyDescent="0.25">
      <c r="A846" s="553"/>
      <c r="B846" s="694" t="s">
        <v>105</v>
      </c>
      <c r="C846" s="468"/>
      <c r="D846" s="596">
        <v>14.56</v>
      </c>
      <c r="E846" s="463">
        <v>8</v>
      </c>
      <c r="F846" s="688"/>
      <c r="G846" s="555"/>
      <c r="H846" s="688"/>
      <c r="I846" s="555"/>
      <c r="J846" s="688"/>
      <c r="K846" s="468"/>
    </row>
    <row r="847" spans="1:11" ht="15" customHeight="1" x14ac:dyDescent="0.25">
      <c r="A847" s="553"/>
      <c r="B847" s="694" t="s">
        <v>104</v>
      </c>
      <c r="C847" s="468"/>
      <c r="D847" s="596">
        <v>7.14</v>
      </c>
      <c r="E847" s="463">
        <v>6</v>
      </c>
      <c r="F847" s="688"/>
      <c r="G847" s="555"/>
      <c r="H847" s="688"/>
      <c r="I847" s="555"/>
      <c r="J847" s="688"/>
      <c r="K847" s="468"/>
    </row>
    <row r="848" spans="1:11" ht="15" customHeight="1" x14ac:dyDescent="0.25">
      <c r="A848" s="553"/>
      <c r="B848" s="694" t="s">
        <v>128</v>
      </c>
      <c r="C848" s="468"/>
      <c r="D848" s="596">
        <v>2.4</v>
      </c>
      <c r="E848" s="463">
        <v>2.4</v>
      </c>
      <c r="F848" s="688"/>
      <c r="G848" s="555"/>
      <c r="H848" s="688"/>
      <c r="I848" s="555"/>
      <c r="J848" s="688"/>
      <c r="K848" s="468"/>
    </row>
    <row r="849" spans="1:11" ht="38.25" customHeight="1" x14ac:dyDescent="0.25">
      <c r="A849" s="457" t="s">
        <v>434</v>
      </c>
      <c r="C849" s="459" t="s">
        <v>309</v>
      </c>
      <c r="D849" s="596"/>
      <c r="E849" s="468"/>
      <c r="F849" s="586">
        <v>2.5126050420168071</v>
      </c>
      <c r="G849" s="463">
        <v>6.73109243697479</v>
      </c>
      <c r="H849" s="586">
        <v>21.512605042016808</v>
      </c>
      <c r="I849" s="463">
        <v>166.84033613445379</v>
      </c>
      <c r="J849" s="586">
        <v>5.13</v>
      </c>
      <c r="K849" s="695" t="s">
        <v>477</v>
      </c>
    </row>
    <row r="850" spans="1:11" ht="15" customHeight="1" x14ac:dyDescent="0.25">
      <c r="A850" s="457"/>
      <c r="B850" s="561" t="s">
        <v>44</v>
      </c>
      <c r="C850" s="468"/>
      <c r="D850" s="586">
        <v>66.5</v>
      </c>
      <c r="E850" s="463">
        <v>50</v>
      </c>
      <c r="F850" s="586"/>
      <c r="G850" s="463"/>
      <c r="H850" s="586"/>
      <c r="I850" s="463"/>
      <c r="J850" s="586"/>
      <c r="K850" s="139"/>
    </row>
    <row r="851" spans="1:11" ht="26.25" customHeight="1" x14ac:dyDescent="0.25">
      <c r="A851" s="457"/>
      <c r="B851" s="561" t="s">
        <v>95</v>
      </c>
      <c r="C851" s="468"/>
      <c r="D851" s="586">
        <v>6</v>
      </c>
      <c r="E851" s="463">
        <v>6</v>
      </c>
      <c r="F851" s="586"/>
      <c r="G851" s="463"/>
      <c r="H851" s="586"/>
      <c r="I851" s="463"/>
      <c r="J851" s="586"/>
      <c r="K851" s="139"/>
    </row>
    <row r="852" spans="1:11" ht="17.25" customHeight="1" x14ac:dyDescent="0.25">
      <c r="A852" s="457"/>
      <c r="B852" s="561" t="s">
        <v>45</v>
      </c>
      <c r="C852" s="468"/>
      <c r="D852" s="586">
        <v>7.5</v>
      </c>
      <c r="E852" s="463">
        <v>6</v>
      </c>
      <c r="F852" s="586"/>
      <c r="G852" s="463"/>
      <c r="H852" s="586"/>
      <c r="I852" s="463"/>
      <c r="J852" s="586"/>
      <c r="K852" s="139"/>
    </row>
    <row r="853" spans="1:11" ht="17.25" customHeight="1" x14ac:dyDescent="0.25">
      <c r="A853" s="457"/>
      <c r="B853" s="561" t="s">
        <v>40</v>
      </c>
      <c r="C853" s="468"/>
      <c r="D853" s="586">
        <v>3.57</v>
      </c>
      <c r="E853" s="463">
        <v>3</v>
      </c>
      <c r="F853" s="586"/>
      <c r="G853" s="463"/>
      <c r="H853" s="586"/>
      <c r="I853" s="463"/>
      <c r="J853" s="586"/>
      <c r="K853" s="139"/>
    </row>
    <row r="854" spans="1:11" ht="17.25" customHeight="1" x14ac:dyDescent="0.25">
      <c r="A854" s="457"/>
      <c r="B854" s="561" t="s">
        <v>46</v>
      </c>
      <c r="C854" s="468"/>
      <c r="D854" s="586">
        <v>2</v>
      </c>
      <c r="E854" s="463">
        <v>2</v>
      </c>
      <c r="F854" s="586"/>
      <c r="G854" s="463"/>
      <c r="H854" s="586"/>
      <c r="I854" s="463"/>
      <c r="J854" s="586"/>
      <c r="K854" s="139"/>
    </row>
    <row r="855" spans="1:11" ht="17.25" customHeight="1" x14ac:dyDescent="0.25">
      <c r="A855" s="457"/>
      <c r="B855" s="561" t="s">
        <v>105</v>
      </c>
      <c r="C855" s="468"/>
      <c r="D855" s="586">
        <v>18.2</v>
      </c>
      <c r="E855" s="463">
        <v>10</v>
      </c>
      <c r="F855" s="586"/>
      <c r="G855" s="463"/>
      <c r="H855" s="586"/>
      <c r="I855" s="463"/>
      <c r="J855" s="586"/>
      <c r="K855" s="139"/>
    </row>
    <row r="856" spans="1:11" ht="17.25" customHeight="1" x14ac:dyDescent="0.25">
      <c r="A856" s="457"/>
      <c r="B856" s="561" t="s">
        <v>186</v>
      </c>
      <c r="C856" s="468"/>
      <c r="D856" s="586">
        <v>0.5</v>
      </c>
      <c r="E856" s="463">
        <v>0.5</v>
      </c>
      <c r="F856" s="586"/>
      <c r="G856" s="463"/>
      <c r="H856" s="586"/>
      <c r="I856" s="463"/>
      <c r="J856" s="586"/>
      <c r="K856" s="139"/>
    </row>
    <row r="857" spans="1:11" ht="17.25" customHeight="1" x14ac:dyDescent="0.25">
      <c r="A857" s="457"/>
      <c r="B857" s="561" t="s">
        <v>145</v>
      </c>
      <c r="C857" s="468"/>
      <c r="D857" s="586">
        <v>114</v>
      </c>
      <c r="E857" s="463">
        <v>114</v>
      </c>
      <c r="F857" s="586"/>
      <c r="G857" s="463"/>
      <c r="H857" s="586"/>
      <c r="I857" s="463"/>
      <c r="J857" s="586"/>
      <c r="K857" s="139"/>
    </row>
    <row r="858" spans="1:11" ht="17.25" customHeight="1" x14ac:dyDescent="0.25">
      <c r="A858" s="457"/>
      <c r="B858" s="561" t="s">
        <v>69</v>
      </c>
      <c r="C858" s="468"/>
      <c r="D858" s="586">
        <v>6</v>
      </c>
      <c r="E858" s="463">
        <v>6</v>
      </c>
      <c r="F858" s="586"/>
      <c r="G858" s="463"/>
      <c r="H858" s="586"/>
      <c r="I858" s="463"/>
      <c r="J858" s="586"/>
      <c r="K858" s="139"/>
    </row>
    <row r="859" spans="1:11" ht="30" customHeight="1" x14ac:dyDescent="0.25">
      <c r="A859" s="457" t="s">
        <v>435</v>
      </c>
      <c r="C859" s="595" t="s">
        <v>292</v>
      </c>
      <c r="D859" s="463"/>
      <c r="E859" s="463"/>
      <c r="F859" s="586">
        <v>10.029999999999999</v>
      </c>
      <c r="G859" s="463">
        <v>8.3000000000000007</v>
      </c>
      <c r="H859" s="586">
        <v>17.97</v>
      </c>
      <c r="I859" s="463">
        <v>101.63</v>
      </c>
      <c r="J859" s="586">
        <v>16.41</v>
      </c>
      <c r="K859" s="139" t="s">
        <v>396</v>
      </c>
    </row>
    <row r="860" spans="1:11" ht="17.25" customHeight="1" x14ac:dyDescent="0.25">
      <c r="A860" s="457"/>
      <c r="B860" s="561" t="s">
        <v>436</v>
      </c>
      <c r="C860" s="599"/>
      <c r="D860" s="468">
        <v>42</v>
      </c>
      <c r="E860" s="461">
        <v>42</v>
      </c>
      <c r="F860" s="586"/>
      <c r="G860" s="463"/>
      <c r="H860" s="586"/>
      <c r="I860" s="463"/>
      <c r="J860" s="586"/>
      <c r="K860" s="139"/>
    </row>
    <row r="861" spans="1:11" ht="17.25" customHeight="1" x14ac:dyDescent="0.25">
      <c r="A861" s="457"/>
      <c r="B861" s="561" t="s">
        <v>186</v>
      </c>
      <c r="C861" s="599"/>
      <c r="D861" s="468">
        <v>0.3</v>
      </c>
      <c r="E861" s="463">
        <v>0.3</v>
      </c>
      <c r="F861" s="586"/>
      <c r="G861" s="463"/>
      <c r="H861" s="586"/>
      <c r="I861" s="463"/>
      <c r="J861" s="586"/>
      <c r="K861" s="139"/>
    </row>
    <row r="862" spans="1:11" ht="15.75" customHeight="1" x14ac:dyDescent="0.25">
      <c r="A862" s="457"/>
      <c r="B862" s="561" t="s">
        <v>437</v>
      </c>
      <c r="C862" s="599"/>
      <c r="D862" s="468"/>
      <c r="E862" s="461">
        <v>30</v>
      </c>
      <c r="F862" s="586"/>
      <c r="G862" s="463"/>
      <c r="H862" s="586"/>
      <c r="I862" s="463"/>
      <c r="J862" s="586"/>
      <c r="K862" s="139"/>
    </row>
    <row r="863" spans="1:11" ht="18.75" customHeight="1" x14ac:dyDescent="0.25">
      <c r="A863" s="457"/>
      <c r="B863" s="561" t="s">
        <v>104</v>
      </c>
      <c r="C863" s="595"/>
      <c r="D863" s="463">
        <v>26.4</v>
      </c>
      <c r="E863" s="463">
        <v>22</v>
      </c>
      <c r="F863" s="586"/>
      <c r="G863" s="463"/>
      <c r="H863" s="586"/>
      <c r="I863" s="463"/>
      <c r="J863" s="586"/>
      <c r="K863" s="139"/>
    </row>
    <row r="864" spans="1:11" ht="16.5" customHeight="1" x14ac:dyDescent="0.25">
      <c r="A864" s="457"/>
      <c r="B864" s="561" t="s">
        <v>80</v>
      </c>
      <c r="C864" s="595"/>
      <c r="D864" s="463">
        <v>12.5</v>
      </c>
      <c r="E864" s="463">
        <v>12</v>
      </c>
      <c r="F864" s="586"/>
      <c r="G864" s="463"/>
      <c r="H864" s="586"/>
      <c r="I864" s="463"/>
      <c r="J864" s="586"/>
      <c r="K864" s="139"/>
    </row>
    <row r="865" spans="1:11" ht="15" customHeight="1" x14ac:dyDescent="0.25">
      <c r="A865" s="457"/>
      <c r="B865" s="561" t="s">
        <v>31</v>
      </c>
      <c r="C865" s="595"/>
      <c r="D865" s="463">
        <v>2.5</v>
      </c>
      <c r="E865" s="463">
        <v>2.5</v>
      </c>
      <c r="F865" s="586"/>
      <c r="G865" s="463"/>
      <c r="H865" s="586"/>
      <c r="I865" s="463"/>
      <c r="J865" s="586"/>
      <c r="K865" s="139"/>
    </row>
    <row r="866" spans="1:11" ht="18.75" customHeight="1" x14ac:dyDescent="0.25">
      <c r="A866" s="457"/>
      <c r="B866" s="561" t="s">
        <v>82</v>
      </c>
      <c r="C866" s="595"/>
      <c r="D866" s="463">
        <v>10</v>
      </c>
      <c r="E866" s="463">
        <v>10</v>
      </c>
      <c r="F866" s="586"/>
      <c r="G866" s="463"/>
      <c r="H866" s="586"/>
      <c r="I866" s="463"/>
      <c r="J866" s="586"/>
      <c r="K866" s="139"/>
    </row>
    <row r="867" spans="1:11" x14ac:dyDescent="0.25">
      <c r="A867" s="457" t="s">
        <v>300</v>
      </c>
      <c r="C867" s="468">
        <v>110</v>
      </c>
      <c r="D867" s="586"/>
      <c r="E867" s="463"/>
      <c r="F867" s="586">
        <v>3.12</v>
      </c>
      <c r="G867" s="463">
        <v>3.27</v>
      </c>
      <c r="H867" s="586">
        <v>23.42</v>
      </c>
      <c r="I867" s="463">
        <v>101.42</v>
      </c>
      <c r="J867" s="586"/>
      <c r="K867" s="139" t="s">
        <v>287</v>
      </c>
    </row>
    <row r="868" spans="1:11" x14ac:dyDescent="0.25">
      <c r="A868" s="457"/>
      <c r="B868" s="561" t="s">
        <v>94</v>
      </c>
      <c r="C868" s="468"/>
      <c r="D868" s="586">
        <v>38.5</v>
      </c>
      <c r="E868" s="463">
        <v>38.5</v>
      </c>
      <c r="F868" s="586"/>
      <c r="G868" s="463"/>
      <c r="H868" s="586"/>
      <c r="I868" s="463"/>
      <c r="J868" s="586"/>
      <c r="K868" s="139"/>
    </row>
    <row r="869" spans="1:11" x14ac:dyDescent="0.25">
      <c r="A869" s="457"/>
      <c r="B869" s="561" t="s">
        <v>171</v>
      </c>
      <c r="C869" s="468"/>
      <c r="D869" s="586">
        <v>231</v>
      </c>
      <c r="E869" s="463">
        <v>231</v>
      </c>
      <c r="F869" s="586"/>
      <c r="G869" s="463"/>
      <c r="H869" s="586"/>
      <c r="I869" s="463"/>
      <c r="J869" s="586"/>
      <c r="K869" s="139"/>
    </row>
    <row r="870" spans="1:11" x14ac:dyDescent="0.25">
      <c r="A870" s="457"/>
      <c r="B870" s="561" t="s">
        <v>31</v>
      </c>
      <c r="C870" s="468"/>
      <c r="D870" s="586">
        <v>1.5</v>
      </c>
      <c r="E870" s="463">
        <v>1.5</v>
      </c>
      <c r="F870" s="586"/>
      <c r="G870" s="463"/>
      <c r="H870" s="586"/>
      <c r="I870" s="463"/>
      <c r="J870" s="586"/>
      <c r="K870" s="139"/>
    </row>
    <row r="871" spans="1:11" x14ac:dyDescent="0.25">
      <c r="A871" s="457"/>
      <c r="B871" s="597" t="s">
        <v>214</v>
      </c>
      <c r="C871" s="468"/>
      <c r="D871" s="586">
        <v>0.45</v>
      </c>
      <c r="E871" s="463">
        <v>0.45</v>
      </c>
      <c r="F871" s="586"/>
      <c r="G871" s="463"/>
      <c r="H871" s="586"/>
      <c r="I871" s="463"/>
      <c r="J871" s="586"/>
      <c r="K871" s="139"/>
    </row>
    <row r="872" spans="1:11" s="719" customFormat="1" ht="21.75" customHeight="1" x14ac:dyDescent="0.2">
      <c r="A872" s="663" t="s">
        <v>258</v>
      </c>
      <c r="B872" s="561"/>
      <c r="C872" s="783">
        <v>150</v>
      </c>
      <c r="D872" s="586"/>
      <c r="E872" s="463"/>
      <c r="F872" s="586">
        <v>0.45</v>
      </c>
      <c r="G872" s="463">
        <v>0.08</v>
      </c>
      <c r="H872" s="690">
        <v>13.5</v>
      </c>
      <c r="I872" s="662">
        <v>62.7</v>
      </c>
      <c r="J872" s="468">
        <v>0.83</v>
      </c>
      <c r="K872" s="139" t="s">
        <v>310</v>
      </c>
    </row>
    <row r="873" spans="1:11" s="719" customFormat="1" ht="23.25" customHeight="1" x14ac:dyDescent="0.2">
      <c r="A873" s="663"/>
      <c r="B873" s="561" t="s">
        <v>259</v>
      </c>
      <c r="C873" s="468"/>
      <c r="D873" s="586">
        <v>17.5</v>
      </c>
      <c r="E873" s="463">
        <v>17.5</v>
      </c>
      <c r="F873" s="596"/>
      <c r="G873" s="468"/>
      <c r="H873" s="596"/>
      <c r="I873" s="662"/>
      <c r="J873" s="468"/>
      <c r="K873" s="139"/>
    </row>
    <row r="874" spans="1:11" s="719" customFormat="1" ht="15" customHeight="1" x14ac:dyDescent="0.2">
      <c r="A874" s="663"/>
      <c r="B874" s="561" t="s">
        <v>29</v>
      </c>
      <c r="C874" s="468"/>
      <c r="D874" s="586">
        <v>5</v>
      </c>
      <c r="E874" s="463">
        <v>5</v>
      </c>
      <c r="F874" s="596"/>
      <c r="G874" s="468"/>
      <c r="H874" s="596"/>
      <c r="I874" s="662"/>
      <c r="J874" s="468"/>
      <c r="K874" s="139"/>
    </row>
    <row r="875" spans="1:11" s="719" customFormat="1" ht="15" customHeight="1" x14ac:dyDescent="0.2">
      <c r="A875" s="663"/>
      <c r="B875" s="561" t="s">
        <v>64</v>
      </c>
      <c r="C875" s="468"/>
      <c r="D875" s="586">
        <v>150</v>
      </c>
      <c r="E875" s="463">
        <v>150</v>
      </c>
      <c r="F875" s="596"/>
      <c r="G875" s="468"/>
      <c r="H875" s="596"/>
      <c r="I875" s="662"/>
      <c r="J875" s="468"/>
      <c r="K875" s="139"/>
    </row>
    <row r="876" spans="1:11" ht="35.25" customHeight="1" thickBot="1" x14ac:dyDescent="0.3">
      <c r="A876" s="457" t="s">
        <v>208</v>
      </c>
      <c r="C876" s="468">
        <v>35</v>
      </c>
      <c r="D876" s="596">
        <v>35</v>
      </c>
      <c r="E876" s="595">
        <v>35</v>
      </c>
      <c r="F876" s="472">
        <v>2.3076923076923075</v>
      </c>
      <c r="G876" s="631">
        <v>0.41958041958041958</v>
      </c>
      <c r="H876" s="472">
        <v>13.846153846153847</v>
      </c>
      <c r="I876" s="631">
        <v>69.230769230769241</v>
      </c>
      <c r="J876" s="468"/>
      <c r="K876" s="664" t="s">
        <v>458</v>
      </c>
    </row>
    <row r="877" spans="1:11" ht="15.75" customHeight="1" thickBot="1" x14ac:dyDescent="0.3">
      <c r="A877" s="644" t="s">
        <v>37</v>
      </c>
      <c r="B877" s="645"/>
      <c r="C877" s="784">
        <f>C876+C872+C867+60+156+C842</f>
        <v>551</v>
      </c>
      <c r="D877" s="665"/>
      <c r="E877" s="634"/>
      <c r="F877" s="515">
        <f>F876+F872+F867+F859+F849+F842</f>
        <v>18.980297349709115</v>
      </c>
      <c r="G877" s="515">
        <f t="shared" ref="G877:J877" si="22">G876+G872+G867+G859+G849+G842</f>
        <v>22.820672856555209</v>
      </c>
      <c r="H877" s="515">
        <f t="shared" si="22"/>
        <v>93.168758888170672</v>
      </c>
      <c r="I877" s="515">
        <f t="shared" si="22"/>
        <v>551.86110536522301</v>
      </c>
      <c r="J877" s="515">
        <f t="shared" si="22"/>
        <v>22.369999999999997</v>
      </c>
      <c r="K877" s="583"/>
    </row>
    <row r="878" spans="1:11" ht="28.5" customHeight="1" x14ac:dyDescent="0.25">
      <c r="A878" s="457"/>
      <c r="B878" s="667" t="s">
        <v>256</v>
      </c>
      <c r="C878" s="504"/>
      <c r="D878" s="507"/>
      <c r="E878" s="504"/>
      <c r="F878" s="562"/>
      <c r="G878" s="785"/>
      <c r="H878" s="562"/>
      <c r="I878" s="785"/>
      <c r="J878" s="562"/>
      <c r="K878" s="139"/>
    </row>
    <row r="879" spans="1:11" ht="29.25" customHeight="1" x14ac:dyDescent="0.25">
      <c r="A879" s="457" t="s">
        <v>336</v>
      </c>
      <c r="C879" s="459" t="s">
        <v>199</v>
      </c>
      <c r="D879" s="596"/>
      <c r="E879" s="595"/>
      <c r="F879" s="463">
        <v>20.73</v>
      </c>
      <c r="G879" s="586">
        <v>16.98</v>
      </c>
      <c r="H879" s="463">
        <v>29.488000000000007</v>
      </c>
      <c r="I879" s="463">
        <v>353.40000000000003</v>
      </c>
      <c r="J879" s="586">
        <v>0.49</v>
      </c>
      <c r="K879" s="139" t="s">
        <v>459</v>
      </c>
    </row>
    <row r="880" spans="1:11" ht="15.75" customHeight="1" x14ac:dyDescent="0.25">
      <c r="A880" s="457"/>
      <c r="B880" s="561" t="s">
        <v>72</v>
      </c>
      <c r="C880" s="459"/>
      <c r="D880" s="596">
        <v>103.2</v>
      </c>
      <c r="E880" s="595">
        <v>101.2</v>
      </c>
      <c r="F880" s="463"/>
      <c r="G880" s="586"/>
      <c r="H880" s="463"/>
      <c r="I880" s="463"/>
      <c r="J880" s="586"/>
      <c r="K880" s="139"/>
    </row>
    <row r="881" spans="1:11" ht="15.75" customHeight="1" x14ac:dyDescent="0.25">
      <c r="A881" s="457"/>
      <c r="B881" s="561" t="s">
        <v>73</v>
      </c>
      <c r="C881" s="459"/>
      <c r="D881" s="596">
        <v>6.6</v>
      </c>
      <c r="E881" s="595">
        <v>6.6</v>
      </c>
      <c r="F881" s="463"/>
      <c r="G881" s="463"/>
      <c r="H881" s="463"/>
      <c r="I881" s="463"/>
      <c r="J881" s="586"/>
      <c r="K881" s="139"/>
    </row>
    <row r="882" spans="1:11" ht="15.75" customHeight="1" x14ac:dyDescent="0.25">
      <c r="A882" s="457"/>
      <c r="B882" s="561" t="s">
        <v>41</v>
      </c>
      <c r="C882" s="459"/>
      <c r="D882" s="596">
        <v>5.28</v>
      </c>
      <c r="E882" s="595">
        <v>4.4000000000000004</v>
      </c>
      <c r="F882" s="463"/>
      <c r="G882" s="586"/>
      <c r="H882" s="463"/>
      <c r="I882" s="463"/>
      <c r="J882" s="586"/>
      <c r="K882" s="139"/>
    </row>
    <row r="883" spans="1:11" ht="15.75" customHeight="1" x14ac:dyDescent="0.25">
      <c r="A883" s="457"/>
      <c r="B883" s="561" t="s">
        <v>29</v>
      </c>
      <c r="C883" s="459"/>
      <c r="D883" s="596">
        <v>8.8000000000000007</v>
      </c>
      <c r="E883" s="595">
        <v>8.8000000000000007</v>
      </c>
      <c r="F883" s="463"/>
      <c r="G883" s="586"/>
      <c r="H883" s="463"/>
      <c r="I883" s="463"/>
      <c r="K883" s="139"/>
    </row>
    <row r="884" spans="1:11" ht="21" customHeight="1" x14ac:dyDescent="0.25">
      <c r="A884" s="457"/>
      <c r="B884" s="561" t="s">
        <v>69</v>
      </c>
      <c r="C884" s="459"/>
      <c r="D884" s="596">
        <v>4.4000000000000004</v>
      </c>
      <c r="E884" s="595">
        <v>4.4000000000000004</v>
      </c>
      <c r="F884" s="463"/>
      <c r="G884" s="586"/>
      <c r="H884" s="463"/>
      <c r="I884" s="463"/>
      <c r="K884" s="139"/>
    </row>
    <row r="885" spans="1:11" ht="15" customHeight="1" x14ac:dyDescent="0.25">
      <c r="A885" s="457"/>
      <c r="B885" s="561" t="s">
        <v>31</v>
      </c>
      <c r="C885" s="459"/>
      <c r="D885" s="596">
        <v>4.4000000000000004</v>
      </c>
      <c r="E885" s="691">
        <v>4.4000000000000004</v>
      </c>
      <c r="F885" s="463"/>
      <c r="G885" s="586"/>
      <c r="H885" s="463"/>
      <c r="I885" s="463"/>
      <c r="K885" s="139"/>
    </row>
    <row r="886" spans="1:11" ht="15" customHeight="1" x14ac:dyDescent="0.25">
      <c r="A886" s="457"/>
      <c r="B886" s="561" t="s">
        <v>47</v>
      </c>
      <c r="C886" s="459"/>
      <c r="D886" s="596">
        <v>4.4000000000000004</v>
      </c>
      <c r="E886" s="595">
        <v>4.4000000000000004</v>
      </c>
      <c r="F886" s="463"/>
      <c r="G886" s="586"/>
      <c r="H886" s="463"/>
      <c r="I886" s="463"/>
      <c r="K886" s="139"/>
    </row>
    <row r="887" spans="1:11" ht="23.25" customHeight="1" x14ac:dyDescent="0.25">
      <c r="A887" s="457"/>
      <c r="B887" s="597" t="s">
        <v>186</v>
      </c>
      <c r="C887" s="459"/>
      <c r="D887" s="596">
        <v>0.55000000000000004</v>
      </c>
      <c r="E887" s="595">
        <v>0.55000000000000004</v>
      </c>
      <c r="F887" s="463"/>
      <c r="G887" s="586"/>
      <c r="H887" s="463"/>
      <c r="I887" s="463"/>
      <c r="K887" s="139"/>
    </row>
    <row r="888" spans="1:11" ht="15" customHeight="1" x14ac:dyDescent="0.25">
      <c r="B888" s="561" t="s">
        <v>335</v>
      </c>
      <c r="C888" s="468"/>
      <c r="D888" s="586">
        <v>20.399999999999999</v>
      </c>
      <c r="E888" s="463">
        <v>20</v>
      </c>
      <c r="F888" s="463"/>
      <c r="G888" s="586"/>
      <c r="H888" s="463"/>
      <c r="I888" s="463"/>
      <c r="K888" s="139"/>
    </row>
    <row r="889" spans="1:11" ht="15" customHeight="1" x14ac:dyDescent="0.25">
      <c r="A889" s="457" t="s">
        <v>74</v>
      </c>
      <c r="C889" s="459" t="s">
        <v>236</v>
      </c>
      <c r="D889" s="690"/>
      <c r="E889" s="691"/>
      <c r="F889" s="463">
        <v>0.10257608505169695</v>
      </c>
      <c r="G889" s="586">
        <v>2.0586983552110021E-2</v>
      </c>
      <c r="H889" s="463">
        <v>5.1790380779918719</v>
      </c>
      <c r="I889" s="463">
        <v>21.78</v>
      </c>
      <c r="J889" s="586">
        <v>2.2400000000000002</v>
      </c>
      <c r="K889" s="139" t="s">
        <v>460</v>
      </c>
    </row>
    <row r="890" spans="1:11" ht="15" customHeight="1" x14ac:dyDescent="0.25">
      <c r="A890" s="457"/>
      <c r="B890" s="561" t="s">
        <v>207</v>
      </c>
      <c r="C890" s="459"/>
      <c r="D890" s="596">
        <v>0.4</v>
      </c>
      <c r="E890" s="595">
        <v>0.4</v>
      </c>
      <c r="F890" s="463"/>
      <c r="G890" s="586"/>
      <c r="H890" s="463"/>
      <c r="I890" s="463"/>
      <c r="J890" s="586"/>
      <c r="K890" s="139"/>
    </row>
    <row r="891" spans="1:11" ht="15" customHeight="1" x14ac:dyDescent="0.25">
      <c r="A891" s="457"/>
      <c r="B891" s="561" t="s">
        <v>29</v>
      </c>
      <c r="C891" s="459"/>
      <c r="D891" s="596">
        <v>5</v>
      </c>
      <c r="E891" s="595">
        <v>5</v>
      </c>
      <c r="F891" s="463"/>
      <c r="G891" s="586"/>
      <c r="H891" s="463"/>
      <c r="I891" s="463"/>
      <c r="J891" s="586"/>
      <c r="K891" s="139"/>
    </row>
    <row r="892" spans="1:11" ht="15" customHeight="1" x14ac:dyDescent="0.25">
      <c r="A892" s="457"/>
      <c r="B892" s="561" t="s">
        <v>75</v>
      </c>
      <c r="C892" s="459"/>
      <c r="D892" s="598">
        <v>5.55</v>
      </c>
      <c r="E892" s="595">
        <v>5</v>
      </c>
      <c r="F892" s="463"/>
      <c r="G892" s="586"/>
      <c r="H892" s="463"/>
      <c r="I892" s="463"/>
      <c r="J892" s="586"/>
      <c r="K892" s="139"/>
    </row>
    <row r="893" spans="1:11" ht="15" customHeight="1" x14ac:dyDescent="0.25">
      <c r="A893" s="457"/>
      <c r="B893" s="561" t="s">
        <v>28</v>
      </c>
      <c r="C893" s="459"/>
      <c r="D893" s="461">
        <v>150</v>
      </c>
      <c r="E893" s="691">
        <v>150</v>
      </c>
      <c r="F893" s="463"/>
      <c r="G893" s="586"/>
      <c r="H893" s="463"/>
      <c r="I893" s="463"/>
      <c r="J893" s="586"/>
      <c r="K893" s="139"/>
    </row>
    <row r="894" spans="1:11" ht="21" customHeight="1" x14ac:dyDescent="0.25">
      <c r="A894" s="482" t="s">
        <v>52</v>
      </c>
      <c r="B894" s="502"/>
      <c r="C894" s="504">
        <v>120</v>
      </c>
      <c r="D894" s="507">
        <v>120</v>
      </c>
      <c r="E894" s="504">
        <v>120</v>
      </c>
      <c r="F894" s="562">
        <v>0.48</v>
      </c>
      <c r="G894" s="486">
        <v>0.48</v>
      </c>
      <c r="H894" s="562">
        <v>11.76</v>
      </c>
      <c r="I894" s="486">
        <v>56.4</v>
      </c>
      <c r="J894" s="562">
        <v>10</v>
      </c>
      <c r="K894" s="139" t="s">
        <v>139</v>
      </c>
    </row>
    <row r="895" spans="1:11" ht="18" customHeight="1" thickBot="1" x14ac:dyDescent="0.3">
      <c r="A895" s="482" t="s">
        <v>265</v>
      </c>
      <c r="B895" s="614"/>
      <c r="C895" s="486"/>
      <c r="D895" s="507"/>
      <c r="E895" s="504"/>
      <c r="F895" s="562"/>
      <c r="G895" s="486"/>
      <c r="H895" s="562"/>
      <c r="I895" s="486"/>
      <c r="J895" s="612"/>
      <c r="K895" s="139" t="s">
        <v>140</v>
      </c>
    </row>
    <row r="896" spans="1:11" ht="15" customHeight="1" thickBot="1" x14ac:dyDescent="0.3">
      <c r="A896" s="644" t="s">
        <v>37</v>
      </c>
      <c r="B896" s="645"/>
      <c r="C896" s="646">
        <v>410</v>
      </c>
      <c r="D896" s="665"/>
      <c r="E896" s="634"/>
      <c r="F896" s="726">
        <f>SUM(F879:F895)</f>
        <v>21.312576085051699</v>
      </c>
      <c r="G896" s="726">
        <f t="shared" ref="G896:J896" si="23">SUM(G879:G895)</f>
        <v>17.480586983552111</v>
      </c>
      <c r="H896" s="726">
        <f t="shared" si="23"/>
        <v>46.427038077991874</v>
      </c>
      <c r="I896" s="726">
        <f t="shared" si="23"/>
        <v>431.58000000000004</v>
      </c>
      <c r="J896" s="726">
        <f t="shared" si="23"/>
        <v>12.73</v>
      </c>
      <c r="K896" s="583"/>
    </row>
    <row r="897" spans="1:11" ht="15.75" customHeight="1" thickBot="1" x14ac:dyDescent="0.3">
      <c r="A897" s="736" t="s">
        <v>60</v>
      </c>
      <c r="B897" s="622"/>
      <c r="C897" s="737">
        <f>C836+C840+C877+C896</f>
        <v>1475</v>
      </c>
      <c r="D897" s="738"/>
      <c r="E897" s="737"/>
      <c r="F897" s="779">
        <f>F836+F840+F877+F896</f>
        <v>56.45539672488448</v>
      </c>
      <c r="G897" s="779">
        <f>G836+G840+G877+G896</f>
        <v>57.307133924250152</v>
      </c>
      <c r="H897" s="779">
        <f>H836+H840+H877+H896</f>
        <v>201.54850518531839</v>
      </c>
      <c r="I897" s="779">
        <f>I836+I840+I877+I896</f>
        <v>1451.8330596945111</v>
      </c>
      <c r="J897" s="779">
        <f>J836+J840+J877+J896</f>
        <v>39.269999999999996</v>
      </c>
      <c r="K897" s="664"/>
    </row>
    <row r="898" spans="1:11" ht="14.25" customHeight="1" x14ac:dyDescent="0.25">
      <c r="A898" s="727"/>
      <c r="B898" s="638"/>
      <c r="C898" s="678"/>
      <c r="D898" s="740"/>
      <c r="E898" s="596"/>
      <c r="F898" s="728"/>
      <c r="G898" s="728"/>
      <c r="H898" s="728"/>
      <c r="I898" s="591"/>
      <c r="J898" s="591"/>
      <c r="K898" s="624"/>
    </row>
    <row r="899" spans="1:11" ht="15.75" customHeight="1" thickBot="1" x14ac:dyDescent="0.3">
      <c r="A899" s="590" t="s">
        <v>101</v>
      </c>
      <c r="B899" s="622"/>
      <c r="C899" s="622"/>
      <c r="D899" s="590"/>
      <c r="K899" s="622"/>
    </row>
    <row r="900" spans="1:11" ht="15.75" customHeight="1" x14ac:dyDescent="0.25">
      <c r="A900" s="623" t="s">
        <v>5</v>
      </c>
      <c r="B900" s="624"/>
      <c r="C900" s="625" t="s">
        <v>6</v>
      </c>
      <c r="D900" s="702" t="s">
        <v>7</v>
      </c>
      <c r="E900" s="625" t="s">
        <v>7</v>
      </c>
      <c r="F900" s="801" t="s">
        <v>8</v>
      </c>
      <c r="G900" s="802"/>
      <c r="H900" s="803"/>
      <c r="I900" s="627" t="s">
        <v>9</v>
      </c>
      <c r="J900" s="628" t="s">
        <v>10</v>
      </c>
      <c r="K900" s="625" t="s">
        <v>62</v>
      </c>
    </row>
    <row r="901" spans="1:11" ht="15" customHeight="1" thickBot="1" x14ac:dyDescent="0.3">
      <c r="A901" s="457" t="s">
        <v>12</v>
      </c>
      <c r="C901" s="468" t="s">
        <v>13</v>
      </c>
      <c r="D901" s="596" t="s">
        <v>14</v>
      </c>
      <c r="E901" s="468" t="s">
        <v>14</v>
      </c>
      <c r="F901" s="631"/>
      <c r="G901" s="631"/>
      <c r="H901" s="631"/>
      <c r="I901" s="500" t="s">
        <v>122</v>
      </c>
      <c r="K901" s="468" t="s">
        <v>63</v>
      </c>
    </row>
    <row r="902" spans="1:11" ht="19.5" customHeight="1" thickBot="1" x14ac:dyDescent="0.3">
      <c r="A902" s="632"/>
      <c r="B902" s="633"/>
      <c r="C902" s="629"/>
      <c r="D902" s="724" t="s">
        <v>16</v>
      </c>
      <c r="E902" s="629" t="s">
        <v>17</v>
      </c>
      <c r="F902" s="725" t="s">
        <v>18</v>
      </c>
      <c r="G902" s="635" t="s">
        <v>19</v>
      </c>
      <c r="H902" s="636" t="s">
        <v>20</v>
      </c>
      <c r="I902" s="635" t="s">
        <v>21</v>
      </c>
      <c r="J902" s="637" t="s">
        <v>22</v>
      </c>
      <c r="K902" s="629"/>
    </row>
    <row r="903" spans="1:11" ht="15" customHeight="1" x14ac:dyDescent="0.25">
      <c r="A903" s="623"/>
      <c r="B903" s="638" t="s">
        <v>23</v>
      </c>
      <c r="C903" s="468"/>
      <c r="D903" s="702"/>
      <c r="E903" s="139"/>
      <c r="G903" s="641"/>
      <c r="I903" s="641"/>
      <c r="J903" s="704"/>
      <c r="K903" s="639"/>
    </row>
    <row r="904" spans="1:11" ht="24.75" customHeight="1" x14ac:dyDescent="0.25">
      <c r="A904" s="457" t="s">
        <v>242</v>
      </c>
      <c r="C904" s="468" t="s">
        <v>255</v>
      </c>
      <c r="D904" s="596"/>
      <c r="E904" s="468"/>
      <c r="F904" s="586">
        <v>5.79</v>
      </c>
      <c r="G904" s="463">
        <v>6.28</v>
      </c>
      <c r="H904" s="586">
        <v>26.29</v>
      </c>
      <c r="I904" s="463">
        <v>185.66</v>
      </c>
      <c r="J904" s="586">
        <v>0.67</v>
      </c>
      <c r="K904" s="139" t="s">
        <v>102</v>
      </c>
    </row>
    <row r="905" spans="1:11" ht="15" customHeight="1" x14ac:dyDescent="0.25">
      <c r="A905" s="457"/>
      <c r="B905" s="561" t="s">
        <v>85</v>
      </c>
      <c r="C905" s="468"/>
      <c r="D905" s="596">
        <v>18</v>
      </c>
      <c r="E905" s="468">
        <v>18</v>
      </c>
      <c r="F905" s="586"/>
      <c r="G905" s="463"/>
      <c r="H905" s="586"/>
      <c r="I905" s="463"/>
      <c r="J905" s="586"/>
      <c r="K905" s="139"/>
    </row>
    <row r="906" spans="1:11" ht="15" customHeight="1" x14ac:dyDescent="0.25">
      <c r="A906" s="457"/>
      <c r="B906" s="561" t="s">
        <v>27</v>
      </c>
      <c r="C906" s="468"/>
      <c r="D906" s="596">
        <v>123</v>
      </c>
      <c r="E906" s="468">
        <v>123</v>
      </c>
      <c r="F906" s="586"/>
      <c r="G906" s="463"/>
      <c r="H906" s="586"/>
      <c r="I906" s="463"/>
      <c r="J906" s="586"/>
      <c r="K906" s="139"/>
    </row>
    <row r="907" spans="1:11" ht="15" customHeight="1" x14ac:dyDescent="0.25">
      <c r="A907" s="457"/>
      <c r="B907" s="561" t="s">
        <v>29</v>
      </c>
      <c r="C907" s="468"/>
      <c r="D907" s="596">
        <v>2</v>
      </c>
      <c r="E907" s="468">
        <v>2</v>
      </c>
      <c r="F907" s="586"/>
      <c r="G907" s="463"/>
      <c r="H907" s="586"/>
      <c r="I907" s="463"/>
      <c r="J907" s="586"/>
      <c r="K907" s="139"/>
    </row>
    <row r="908" spans="1:11" ht="23.25" customHeight="1" x14ac:dyDescent="0.25">
      <c r="A908" s="457"/>
      <c r="B908" s="597" t="s">
        <v>214</v>
      </c>
      <c r="C908" s="468"/>
      <c r="D908" s="596">
        <v>0.4</v>
      </c>
      <c r="E908" s="468">
        <v>0.4</v>
      </c>
      <c r="F908" s="586"/>
      <c r="G908" s="463"/>
      <c r="H908" s="586"/>
      <c r="I908" s="463"/>
      <c r="J908" s="586"/>
      <c r="K908" s="139"/>
    </row>
    <row r="909" spans="1:11" ht="15" customHeight="1" x14ac:dyDescent="0.25">
      <c r="A909" s="457"/>
      <c r="B909" s="561" t="s">
        <v>31</v>
      </c>
      <c r="C909" s="468"/>
      <c r="D909" s="586">
        <v>3</v>
      </c>
      <c r="E909" s="463">
        <v>3</v>
      </c>
      <c r="F909" s="586"/>
      <c r="G909" s="463"/>
      <c r="H909" s="586"/>
      <c r="I909" s="463"/>
      <c r="J909" s="586"/>
      <c r="K909" s="139"/>
    </row>
    <row r="910" spans="1:11" ht="22.5" customHeight="1" x14ac:dyDescent="0.25">
      <c r="A910" s="457" t="s">
        <v>32</v>
      </c>
      <c r="C910" s="468" t="s">
        <v>249</v>
      </c>
      <c r="D910" s="587"/>
      <c r="E910" s="500"/>
      <c r="F910" s="586">
        <v>2.8522522522522524</v>
      </c>
      <c r="G910" s="463">
        <v>2.4126126126126128</v>
      </c>
      <c r="H910" s="586">
        <v>10.35</v>
      </c>
      <c r="I910" s="463">
        <v>74.58</v>
      </c>
      <c r="J910" s="586">
        <v>1.17</v>
      </c>
      <c r="K910" s="139" t="s">
        <v>328</v>
      </c>
    </row>
    <row r="911" spans="1:11" ht="15" customHeight="1" x14ac:dyDescent="0.25">
      <c r="A911" s="457"/>
      <c r="B911" s="561" t="s">
        <v>33</v>
      </c>
      <c r="C911" s="468"/>
      <c r="D911" s="586">
        <v>2.5</v>
      </c>
      <c r="E911" s="463">
        <v>2.5</v>
      </c>
      <c r="F911" s="586"/>
      <c r="G911" s="463"/>
      <c r="H911" s="586"/>
      <c r="I911" s="463"/>
      <c r="J911" s="586"/>
      <c r="K911" s="139"/>
    </row>
    <row r="912" spans="1:11" ht="15" customHeight="1" x14ac:dyDescent="0.25">
      <c r="A912" s="457"/>
      <c r="B912" s="561" t="s">
        <v>29</v>
      </c>
      <c r="C912" s="468"/>
      <c r="D912" s="586">
        <v>6</v>
      </c>
      <c r="E912" s="463">
        <v>6</v>
      </c>
      <c r="F912" s="586"/>
      <c r="G912" s="463"/>
      <c r="H912" s="586"/>
      <c r="I912" s="463"/>
      <c r="J912" s="586"/>
      <c r="K912" s="139"/>
    </row>
    <row r="913" spans="1:11" ht="23.25" customHeight="1" x14ac:dyDescent="0.25">
      <c r="A913" s="595"/>
      <c r="B913" s="561" t="s">
        <v>27</v>
      </c>
      <c r="C913" s="468"/>
      <c r="D913" s="586">
        <v>90</v>
      </c>
      <c r="E913" s="463">
        <v>90</v>
      </c>
      <c r="F913" s="586"/>
      <c r="G913" s="463"/>
      <c r="H913" s="586"/>
      <c r="I913" s="463"/>
      <c r="J913" s="586"/>
      <c r="K913" s="139"/>
    </row>
    <row r="914" spans="1:11" ht="15" customHeight="1" x14ac:dyDescent="0.25">
      <c r="A914" s="595"/>
      <c r="B914" s="561" t="s">
        <v>28</v>
      </c>
      <c r="C914" s="468"/>
      <c r="D914" s="586">
        <v>108</v>
      </c>
      <c r="E914" s="463">
        <v>108</v>
      </c>
      <c r="F914" s="586"/>
      <c r="G914" s="463"/>
      <c r="H914" s="586"/>
      <c r="I914" s="463"/>
      <c r="J914" s="586"/>
      <c r="K914" s="139"/>
    </row>
    <row r="915" spans="1:11" ht="24" customHeight="1" x14ac:dyDescent="0.25">
      <c r="A915" s="457" t="s">
        <v>179</v>
      </c>
      <c r="C915" s="459" t="s">
        <v>123</v>
      </c>
      <c r="D915" s="457"/>
      <c r="E915" s="139"/>
      <c r="F915" s="466">
        <v>1.915</v>
      </c>
      <c r="G915" s="463">
        <v>4.3549999999999995</v>
      </c>
      <c r="H915" s="586">
        <v>12.92</v>
      </c>
      <c r="I915" s="463">
        <v>98.5</v>
      </c>
      <c r="J915" s="596"/>
      <c r="K915" s="139" t="s">
        <v>329</v>
      </c>
    </row>
    <row r="916" spans="1:11" ht="15.75" customHeight="1" x14ac:dyDescent="0.25">
      <c r="A916" s="457"/>
      <c r="B916" s="561" t="s">
        <v>36</v>
      </c>
      <c r="C916" s="468"/>
      <c r="D916" s="595">
        <v>25</v>
      </c>
      <c r="E916" s="468">
        <v>25</v>
      </c>
      <c r="F916" s="595"/>
      <c r="G916" s="468"/>
      <c r="H916" s="596"/>
      <c r="I916" s="468"/>
      <c r="J916" s="596"/>
      <c r="K916" s="139"/>
    </row>
    <row r="917" spans="1:11" ht="15.75" customHeight="1" thickBot="1" x14ac:dyDescent="0.3">
      <c r="A917" s="457"/>
      <c r="B917" s="561" t="s">
        <v>31</v>
      </c>
      <c r="C917" s="468"/>
      <c r="D917" s="595">
        <v>5</v>
      </c>
      <c r="E917" s="468">
        <v>5</v>
      </c>
      <c r="F917" s="595" t="s">
        <v>3</v>
      </c>
      <c r="G917" s="468"/>
      <c r="H917" s="596"/>
      <c r="I917" s="468"/>
      <c r="J917" s="596"/>
      <c r="K917" s="139"/>
    </row>
    <row r="918" spans="1:11" ht="15" customHeight="1" thickBot="1" x14ac:dyDescent="0.3">
      <c r="A918" s="644" t="s">
        <v>37</v>
      </c>
      <c r="B918" s="645"/>
      <c r="C918" s="582">
        <v>359</v>
      </c>
      <c r="D918" s="665"/>
      <c r="E918" s="634"/>
      <c r="F918" s="722">
        <f>F904+F910+F915</f>
        <v>10.557252252252251</v>
      </c>
      <c r="G918" s="515">
        <f t="shared" ref="G918:J918" si="24">G904+G910+G915</f>
        <v>13.047612612612614</v>
      </c>
      <c r="H918" s="722">
        <f t="shared" si="24"/>
        <v>49.56</v>
      </c>
      <c r="I918" s="515">
        <f t="shared" si="24"/>
        <v>358.74</v>
      </c>
      <c r="J918" s="722">
        <f t="shared" si="24"/>
        <v>1.8399999999999999</v>
      </c>
      <c r="K918" s="583"/>
    </row>
    <row r="919" spans="1:11" ht="15" customHeight="1" x14ac:dyDescent="0.25">
      <c r="A919" s="623"/>
      <c r="B919" s="638" t="s">
        <v>38</v>
      </c>
      <c r="C919" s="459"/>
      <c r="D919" s="702"/>
      <c r="E919" s="625"/>
      <c r="F919" s="586"/>
      <c r="G919" s="463"/>
      <c r="H919" s="586"/>
      <c r="I919" s="463"/>
      <c r="J919" s="586"/>
      <c r="K919" s="639"/>
    </row>
    <row r="920" spans="1:11" ht="15.75" customHeight="1" x14ac:dyDescent="0.25">
      <c r="A920" s="482" t="s">
        <v>151</v>
      </c>
      <c r="B920" s="502"/>
      <c r="C920" s="504">
        <v>150</v>
      </c>
      <c r="D920" s="600"/>
      <c r="E920" s="600"/>
      <c r="F920" s="486">
        <v>4.3499999999999996</v>
      </c>
      <c r="G920" s="487">
        <v>3.75</v>
      </c>
      <c r="H920" s="488">
        <v>6.3</v>
      </c>
      <c r="I920" s="486">
        <v>76</v>
      </c>
      <c r="J920" s="562">
        <v>0.45</v>
      </c>
      <c r="K920" s="139" t="s">
        <v>137</v>
      </c>
    </row>
    <row r="921" spans="1:11" ht="31.5" customHeight="1" thickBot="1" x14ac:dyDescent="0.3">
      <c r="A921" s="561" t="s">
        <v>414</v>
      </c>
      <c r="B921" s="561" t="s">
        <v>157</v>
      </c>
      <c r="C921" s="504"/>
      <c r="D921" s="600">
        <v>155</v>
      </c>
      <c r="E921" s="600">
        <v>150</v>
      </c>
      <c r="F921" s="486"/>
      <c r="G921" s="562"/>
      <c r="H921" s="488"/>
      <c r="I921" s="486"/>
      <c r="J921" s="562"/>
      <c r="K921" s="139"/>
    </row>
    <row r="922" spans="1:11" ht="15" customHeight="1" thickBot="1" x14ac:dyDescent="0.3">
      <c r="A922" s="644" t="s">
        <v>37</v>
      </c>
      <c r="B922" s="645"/>
      <c r="C922" s="646">
        <v>150</v>
      </c>
      <c r="D922" s="665"/>
      <c r="E922" s="583"/>
      <c r="F922" s="722">
        <f>F920</f>
        <v>4.3499999999999996</v>
      </c>
      <c r="G922" s="515">
        <f t="shared" ref="G922:J922" si="25">G920</f>
        <v>3.75</v>
      </c>
      <c r="H922" s="722">
        <f t="shared" si="25"/>
        <v>6.3</v>
      </c>
      <c r="I922" s="515">
        <f t="shared" si="25"/>
        <v>76</v>
      </c>
      <c r="J922" s="722">
        <f t="shared" si="25"/>
        <v>0.45</v>
      </c>
      <c r="K922" s="583"/>
    </row>
    <row r="923" spans="1:11" ht="15" customHeight="1" x14ac:dyDescent="0.25">
      <c r="A923" s="457"/>
      <c r="B923" s="590" t="s">
        <v>39</v>
      </c>
      <c r="C923" s="459"/>
      <c r="D923" s="596"/>
      <c r="E923" s="468"/>
      <c r="F923" s="650"/>
      <c r="G923" s="627"/>
      <c r="H923" s="650"/>
      <c r="I923" s="627"/>
      <c r="J923" s="586"/>
      <c r="K923" s="139"/>
    </row>
    <row r="924" spans="1:11" ht="36.75" customHeight="1" x14ac:dyDescent="0.25">
      <c r="A924" s="686" t="s">
        <v>491</v>
      </c>
      <c r="B924" s="597"/>
      <c r="C924" s="687">
        <v>30</v>
      </c>
      <c r="D924" s="688"/>
      <c r="E924" s="689"/>
      <c r="F924" s="555">
        <v>0.51</v>
      </c>
      <c r="G924" s="688">
        <v>1.5</v>
      </c>
      <c r="H924" s="555">
        <v>2.54</v>
      </c>
      <c r="I924" s="688">
        <v>25.71</v>
      </c>
      <c r="J924" s="555">
        <v>1.04</v>
      </c>
      <c r="K924" s="139" t="s">
        <v>500</v>
      </c>
    </row>
    <row r="925" spans="1:11" ht="15" customHeight="1" x14ac:dyDescent="0.25">
      <c r="A925" s="597"/>
      <c r="B925" s="597" t="s">
        <v>496</v>
      </c>
      <c r="C925" s="687"/>
      <c r="D925" s="688">
        <v>34.32</v>
      </c>
      <c r="E925" s="689">
        <v>24</v>
      </c>
      <c r="F925" s="555"/>
      <c r="G925" s="688"/>
      <c r="H925" s="555"/>
      <c r="I925" s="688"/>
      <c r="J925" s="555"/>
      <c r="K925" s="555"/>
    </row>
    <row r="926" spans="1:11" ht="15" customHeight="1" x14ac:dyDescent="0.25">
      <c r="A926" s="597"/>
      <c r="B926" s="597" t="s">
        <v>104</v>
      </c>
      <c r="C926" s="687"/>
      <c r="D926" s="688">
        <v>3.6</v>
      </c>
      <c r="E926" s="689">
        <v>3</v>
      </c>
      <c r="F926" s="555"/>
      <c r="G926" s="688"/>
      <c r="H926" s="555"/>
      <c r="I926" s="688"/>
      <c r="J926" s="555"/>
      <c r="K926" s="555"/>
    </row>
    <row r="927" spans="1:11" ht="15" customHeight="1" x14ac:dyDescent="0.25">
      <c r="A927" s="597"/>
      <c r="B927" s="597" t="s">
        <v>497</v>
      </c>
      <c r="C927" s="687"/>
      <c r="D927" s="688">
        <v>1.5</v>
      </c>
      <c r="E927" s="689">
        <v>1.5</v>
      </c>
      <c r="F927" s="555"/>
      <c r="G927" s="688"/>
      <c r="H927" s="555"/>
      <c r="I927" s="688"/>
      <c r="J927" s="555"/>
      <c r="K927" s="555"/>
    </row>
    <row r="928" spans="1:11" ht="15" customHeight="1" x14ac:dyDescent="0.25">
      <c r="A928" s="597"/>
      <c r="B928" s="597" t="s">
        <v>128</v>
      </c>
      <c r="C928" s="687"/>
      <c r="D928" s="688">
        <v>1.5</v>
      </c>
      <c r="E928" s="689">
        <v>1.5</v>
      </c>
      <c r="F928" s="555"/>
      <c r="G928" s="688"/>
      <c r="H928" s="555"/>
      <c r="I928" s="688"/>
      <c r="J928" s="555"/>
      <c r="K928" s="555"/>
    </row>
    <row r="929" spans="1:11" ht="27" customHeight="1" x14ac:dyDescent="0.25">
      <c r="A929" s="457" t="s">
        <v>443</v>
      </c>
      <c r="C929" s="459" t="s">
        <v>89</v>
      </c>
      <c r="D929" s="596"/>
      <c r="E929" s="595"/>
      <c r="F929" s="463">
        <v>1.54</v>
      </c>
      <c r="G929" s="586">
        <v>3.33</v>
      </c>
      <c r="H929" s="463">
        <v>6.97</v>
      </c>
      <c r="I929" s="586">
        <v>69.45</v>
      </c>
      <c r="J929" s="463">
        <v>0.3</v>
      </c>
      <c r="K929" s="139" t="s">
        <v>478</v>
      </c>
    </row>
    <row r="930" spans="1:11" ht="15" customHeight="1" x14ac:dyDescent="0.25">
      <c r="A930" s="457"/>
      <c r="B930" s="561" t="s">
        <v>50</v>
      </c>
      <c r="C930" s="459"/>
      <c r="D930" s="586">
        <v>11.3</v>
      </c>
      <c r="E930" s="466">
        <v>11.3</v>
      </c>
      <c r="F930" s="463"/>
      <c r="G930" s="586"/>
      <c r="H930" s="463"/>
      <c r="I930" s="586"/>
      <c r="J930" s="463"/>
      <c r="K930" s="139"/>
    </row>
    <row r="931" spans="1:11" ht="12" customHeight="1" x14ac:dyDescent="0.25">
      <c r="A931" s="457"/>
      <c r="B931" s="561" t="s">
        <v>41</v>
      </c>
      <c r="C931" s="459"/>
      <c r="D931" s="586">
        <v>3.6</v>
      </c>
      <c r="E931" s="466">
        <v>3</v>
      </c>
      <c r="F931" s="463"/>
      <c r="G931" s="586"/>
      <c r="H931" s="463"/>
      <c r="I931" s="586"/>
      <c r="J931" s="463"/>
      <c r="K931" s="139"/>
    </row>
    <row r="932" spans="1:11" ht="15.75" customHeight="1" x14ac:dyDescent="0.25">
      <c r="A932" s="457"/>
      <c r="B932" s="561" t="s">
        <v>28</v>
      </c>
      <c r="C932" s="459"/>
      <c r="D932" s="586">
        <v>2.1</v>
      </c>
      <c r="E932" s="466">
        <v>2.1</v>
      </c>
      <c r="F932" s="463"/>
      <c r="G932" s="586"/>
      <c r="H932" s="463"/>
      <c r="I932" s="586"/>
      <c r="J932" s="463"/>
      <c r="K932" s="139"/>
    </row>
    <row r="933" spans="1:11" ht="15.75" customHeight="1" x14ac:dyDescent="0.25">
      <c r="A933" s="457"/>
      <c r="B933" s="561" t="s">
        <v>30</v>
      </c>
      <c r="C933" s="459"/>
      <c r="D933" s="586">
        <v>0.2</v>
      </c>
      <c r="E933" s="466">
        <v>0.2</v>
      </c>
      <c r="F933" s="463"/>
      <c r="G933" s="586"/>
      <c r="H933" s="463"/>
      <c r="I933" s="586"/>
      <c r="J933" s="463"/>
      <c r="K933" s="139"/>
    </row>
    <row r="934" spans="1:11" ht="15.75" customHeight="1" x14ac:dyDescent="0.25">
      <c r="A934" s="457"/>
      <c r="B934" s="561" t="s">
        <v>103</v>
      </c>
      <c r="C934" s="459"/>
      <c r="D934" s="586"/>
      <c r="E934" s="466">
        <v>12</v>
      </c>
      <c r="F934" s="463"/>
      <c r="G934" s="586"/>
      <c r="H934" s="463"/>
      <c r="I934" s="586"/>
      <c r="J934" s="463"/>
      <c r="K934" s="139"/>
    </row>
    <row r="935" spans="1:11" ht="15.75" customHeight="1" x14ac:dyDescent="0.25">
      <c r="A935" s="457"/>
      <c r="B935" s="597" t="s">
        <v>45</v>
      </c>
      <c r="C935" s="712"/>
      <c r="D935" s="688">
        <v>7.5</v>
      </c>
      <c r="E935" s="689">
        <v>6</v>
      </c>
      <c r="F935" s="463"/>
      <c r="G935" s="586"/>
      <c r="H935" s="463"/>
      <c r="I935" s="586"/>
      <c r="J935" s="463"/>
      <c r="K935" s="139"/>
    </row>
    <row r="936" spans="1:11" ht="19.5" customHeight="1" x14ac:dyDescent="0.25">
      <c r="A936" s="457"/>
      <c r="B936" s="597" t="s">
        <v>40</v>
      </c>
      <c r="C936" s="712"/>
      <c r="D936" s="688">
        <v>7.14</v>
      </c>
      <c r="E936" s="689">
        <v>6</v>
      </c>
      <c r="F936" s="463"/>
      <c r="G936" s="586"/>
      <c r="H936" s="463"/>
      <c r="I936" s="586"/>
      <c r="J936" s="463"/>
      <c r="K936" s="139"/>
    </row>
    <row r="937" spans="1:11" ht="12.75" customHeight="1" x14ac:dyDescent="0.25">
      <c r="A937" s="457"/>
      <c r="B937" s="561" t="s">
        <v>46</v>
      </c>
      <c r="C937" s="459"/>
      <c r="D937" s="586">
        <v>3</v>
      </c>
      <c r="E937" s="466">
        <v>3</v>
      </c>
      <c r="F937" s="500"/>
      <c r="H937" s="500"/>
      <c r="I937" s="586"/>
      <c r="J937" s="463"/>
      <c r="K937" s="139"/>
    </row>
    <row r="938" spans="1:11" ht="15.75" customHeight="1" x14ac:dyDescent="0.25">
      <c r="A938" s="457"/>
      <c r="B938" s="561" t="s">
        <v>145</v>
      </c>
      <c r="C938" s="459"/>
      <c r="D938" s="586">
        <v>143</v>
      </c>
      <c r="E938" s="466">
        <v>143</v>
      </c>
      <c r="F938" s="500"/>
      <c r="H938" s="500"/>
      <c r="I938" s="586"/>
      <c r="J938" s="463"/>
      <c r="K938" s="139"/>
    </row>
    <row r="939" spans="1:11" ht="15.75" customHeight="1" x14ac:dyDescent="0.25">
      <c r="A939" s="457"/>
      <c r="B939" s="561" t="s">
        <v>30</v>
      </c>
      <c r="C939" s="459"/>
      <c r="D939" s="586">
        <v>0.65</v>
      </c>
      <c r="E939" s="466">
        <v>0.65</v>
      </c>
      <c r="F939" s="500"/>
      <c r="H939" s="500"/>
      <c r="I939" s="586"/>
      <c r="J939" s="463"/>
      <c r="K939" s="139"/>
    </row>
    <row r="940" spans="1:11" ht="30" customHeight="1" x14ac:dyDescent="0.25">
      <c r="A940" s="457" t="s">
        <v>317</v>
      </c>
      <c r="C940" s="468">
        <v>150</v>
      </c>
      <c r="D940" s="586"/>
      <c r="E940" s="463"/>
      <c r="F940" s="586">
        <v>11.75</v>
      </c>
      <c r="G940" s="463">
        <v>7.98</v>
      </c>
      <c r="H940" s="586">
        <v>14.7</v>
      </c>
      <c r="I940" s="463">
        <v>177.15</v>
      </c>
      <c r="J940" s="586">
        <v>0.54</v>
      </c>
      <c r="K940" s="139" t="s">
        <v>288</v>
      </c>
    </row>
    <row r="941" spans="1:11" ht="15.75" customHeight="1" x14ac:dyDescent="0.25">
      <c r="A941" s="457"/>
      <c r="B941" s="561" t="s">
        <v>211</v>
      </c>
      <c r="C941" s="468"/>
      <c r="D941" s="596">
        <v>80.5</v>
      </c>
      <c r="E941" s="468">
        <v>76</v>
      </c>
      <c r="F941" s="586"/>
      <c r="G941" s="463"/>
      <c r="H941" s="586"/>
      <c r="I941" s="463"/>
      <c r="J941" s="586"/>
      <c r="K941" s="139"/>
    </row>
    <row r="942" spans="1:11" ht="15.75" customHeight="1" x14ac:dyDescent="0.25">
      <c r="A942" s="457"/>
      <c r="B942" s="561" t="s">
        <v>318</v>
      </c>
      <c r="C942" s="468"/>
      <c r="D942" s="596"/>
      <c r="E942" s="468">
        <v>33</v>
      </c>
      <c r="F942" s="586"/>
      <c r="G942" s="463"/>
      <c r="H942" s="586"/>
      <c r="I942" s="463"/>
      <c r="J942" s="586"/>
      <c r="K942" s="139"/>
    </row>
    <row r="943" spans="1:11" ht="15" customHeight="1" x14ac:dyDescent="0.25">
      <c r="A943" s="457"/>
      <c r="B943" s="597" t="s">
        <v>131</v>
      </c>
      <c r="C943" s="468"/>
      <c r="D943" s="596">
        <v>144.69999999999999</v>
      </c>
      <c r="E943" s="468">
        <v>108.8</v>
      </c>
      <c r="F943" s="586"/>
      <c r="G943" s="463"/>
      <c r="H943" s="586"/>
      <c r="I943" s="463"/>
      <c r="J943" s="586"/>
      <c r="K943" s="139"/>
    </row>
    <row r="944" spans="1:11" ht="20.25" customHeight="1" x14ac:dyDescent="0.25">
      <c r="A944" s="457"/>
      <c r="B944" s="561" t="s">
        <v>104</v>
      </c>
      <c r="C944" s="468"/>
      <c r="D944" s="596">
        <v>11.3</v>
      </c>
      <c r="E944" s="468">
        <v>9.4</v>
      </c>
      <c r="F944" s="586"/>
      <c r="G944" s="463"/>
      <c r="H944" s="586"/>
      <c r="I944" s="463"/>
      <c r="J944" s="586"/>
      <c r="K944" s="139"/>
    </row>
    <row r="945" spans="1:11" ht="12" customHeight="1" x14ac:dyDescent="0.25">
      <c r="A945" s="457"/>
      <c r="B945" s="561" t="s">
        <v>80</v>
      </c>
      <c r="C945" s="468"/>
      <c r="D945" s="596">
        <v>5.9</v>
      </c>
      <c r="E945" s="468">
        <v>4.7</v>
      </c>
      <c r="G945" s="500"/>
      <c r="I945" s="500"/>
      <c r="K945" s="139"/>
    </row>
    <row r="946" spans="1:11" ht="15" customHeight="1" x14ac:dyDescent="0.25">
      <c r="A946" s="457"/>
      <c r="B946" s="561" t="s">
        <v>31</v>
      </c>
      <c r="C946" s="468"/>
      <c r="D946" s="596">
        <v>3.8</v>
      </c>
      <c r="E946" s="468">
        <v>3.8</v>
      </c>
      <c r="G946" s="463"/>
      <c r="H946" s="586"/>
      <c r="I946" s="463"/>
      <c r="J946" s="586"/>
      <c r="K946" s="139"/>
    </row>
    <row r="947" spans="1:11" ht="15" customHeight="1" x14ac:dyDescent="0.25">
      <c r="A947" s="457"/>
      <c r="B947" s="561" t="s">
        <v>209</v>
      </c>
      <c r="C947" s="468"/>
      <c r="D947" s="596">
        <v>0.5</v>
      </c>
      <c r="E947" s="468">
        <v>0.5</v>
      </c>
      <c r="G947" s="463"/>
      <c r="H947" s="586"/>
      <c r="I947" s="463"/>
      <c r="J947" s="586"/>
      <c r="K947" s="139"/>
    </row>
    <row r="948" spans="1:11" ht="21.75" customHeight="1" x14ac:dyDescent="0.25">
      <c r="B948" s="597" t="s">
        <v>134</v>
      </c>
      <c r="C948" s="468"/>
      <c r="D948" s="596">
        <v>18.8</v>
      </c>
      <c r="E948" s="468">
        <v>18.8</v>
      </c>
      <c r="G948" s="463"/>
      <c r="H948" s="586"/>
      <c r="I948" s="463"/>
      <c r="J948" s="586"/>
      <c r="K948" s="139"/>
    </row>
    <row r="949" spans="1:11" ht="15" customHeight="1" x14ac:dyDescent="0.25">
      <c r="A949" s="203" t="s">
        <v>327</v>
      </c>
      <c r="B949" s="208"/>
      <c r="C949" s="576" t="s">
        <v>89</v>
      </c>
      <c r="D949" s="234"/>
      <c r="E949" s="422"/>
      <c r="F949" s="205">
        <v>0.28673999999999999</v>
      </c>
      <c r="G949" s="206">
        <v>0.10044</v>
      </c>
      <c r="H949" s="205">
        <v>21.772500000000001</v>
      </c>
      <c r="I949" s="206">
        <v>89.957999999999998</v>
      </c>
      <c r="J949" s="205">
        <v>1.2</v>
      </c>
      <c r="K949" s="303" t="s">
        <v>310</v>
      </c>
    </row>
    <row r="950" spans="1:11" ht="15" customHeight="1" x14ac:dyDescent="0.25">
      <c r="A950" s="203"/>
      <c r="B950" s="208" t="s">
        <v>184</v>
      </c>
      <c r="C950" s="576"/>
      <c r="D950" s="234">
        <v>13.68</v>
      </c>
      <c r="E950" s="422">
        <v>12</v>
      </c>
      <c r="F950" s="205"/>
      <c r="G950" s="206"/>
      <c r="H950" s="205"/>
      <c r="I950" s="206"/>
      <c r="J950" s="205"/>
      <c r="K950" s="303"/>
    </row>
    <row r="951" spans="1:11" ht="15" customHeight="1" x14ac:dyDescent="0.25">
      <c r="A951" s="203"/>
      <c r="B951" s="208" t="s">
        <v>196</v>
      </c>
      <c r="C951" s="576"/>
      <c r="D951" s="234">
        <v>7.65</v>
      </c>
      <c r="E951" s="422">
        <v>7.5</v>
      </c>
      <c r="F951" s="205"/>
      <c r="G951" s="206"/>
      <c r="H951" s="205"/>
      <c r="I951" s="206"/>
      <c r="J951" s="205"/>
      <c r="K951" s="303"/>
    </row>
    <row r="952" spans="1:11" ht="15" customHeight="1" x14ac:dyDescent="0.25">
      <c r="A952" s="203"/>
      <c r="B952" s="208" t="s">
        <v>201</v>
      </c>
      <c r="C952" s="576"/>
      <c r="D952" s="234"/>
      <c r="E952" s="422">
        <v>12</v>
      </c>
      <c r="F952" s="205"/>
      <c r="G952" s="206"/>
      <c r="H952" s="205"/>
      <c r="I952" s="206"/>
      <c r="J952" s="205"/>
      <c r="K952" s="303"/>
    </row>
    <row r="953" spans="1:11" ht="15" customHeight="1" x14ac:dyDescent="0.25">
      <c r="A953" s="203"/>
      <c r="B953" s="208" t="s">
        <v>28</v>
      </c>
      <c r="C953" s="576"/>
      <c r="D953" s="234">
        <v>152</v>
      </c>
      <c r="E953" s="422">
        <v>152</v>
      </c>
      <c r="F953" s="205"/>
      <c r="G953" s="206"/>
      <c r="H953" s="205"/>
      <c r="I953" s="206"/>
      <c r="J953" s="205"/>
      <c r="K953" s="303"/>
    </row>
    <row r="954" spans="1:11" ht="15" customHeight="1" x14ac:dyDescent="0.25">
      <c r="A954" s="203"/>
      <c r="B954" s="208" t="s">
        <v>59</v>
      </c>
      <c r="C954" s="204"/>
      <c r="D954" s="786">
        <v>5</v>
      </c>
      <c r="E954" s="422">
        <v>5</v>
      </c>
      <c r="F954" s="205"/>
      <c r="G954" s="206"/>
      <c r="H954" s="205"/>
      <c r="I954" s="206"/>
      <c r="J954" s="205"/>
      <c r="K954" s="303"/>
    </row>
    <row r="955" spans="1:11" ht="35.25" customHeight="1" thickBot="1" x14ac:dyDescent="0.3">
      <c r="A955" s="457" t="s">
        <v>208</v>
      </c>
      <c r="C955" s="468">
        <v>35</v>
      </c>
      <c r="D955" s="596">
        <v>35</v>
      </c>
      <c r="E955" s="468">
        <v>35</v>
      </c>
      <c r="F955" s="586">
        <v>2.3076923076923075</v>
      </c>
      <c r="G955" s="472">
        <v>0.41958041958041958</v>
      </c>
      <c r="H955" s="586">
        <v>13.846153846153847</v>
      </c>
      <c r="I955" s="472">
        <v>69.230769230769241</v>
      </c>
      <c r="J955" s="596"/>
      <c r="K955" s="664" t="s">
        <v>458</v>
      </c>
    </row>
    <row r="956" spans="1:11" ht="15" customHeight="1" thickBot="1" x14ac:dyDescent="0.3">
      <c r="A956" s="644" t="s">
        <v>37</v>
      </c>
      <c r="B956" s="645"/>
      <c r="C956" s="730">
        <f>C955+C949+C940+C929+C924</f>
        <v>515</v>
      </c>
      <c r="D956" s="665"/>
      <c r="E956" s="634"/>
      <c r="F956" s="677">
        <f>F955+F949+F940+F929+F924</f>
        <v>16.394432307692309</v>
      </c>
      <c r="G956" s="677">
        <f>G955+G949+G940+G929+G924</f>
        <v>13.330020419580419</v>
      </c>
      <c r="H956" s="677">
        <f>H955+H949+H940+H929+H924</f>
        <v>59.828653846153848</v>
      </c>
      <c r="I956" s="677">
        <f>I955+I949+I940+I929+I924</f>
        <v>431.4987692307692</v>
      </c>
      <c r="J956" s="677">
        <f>J955+J949+J940+J929+J924</f>
        <v>3.08</v>
      </c>
      <c r="K956" s="583"/>
    </row>
    <row r="957" spans="1:11" ht="24.75" customHeight="1" x14ac:dyDescent="0.25">
      <c r="A957" s="596"/>
      <c r="B957" s="787" t="s">
        <v>256</v>
      </c>
      <c r="C957" s="625"/>
      <c r="D957" s="596"/>
      <c r="E957" s="625"/>
      <c r="F957" s="586"/>
      <c r="G957" s="627"/>
      <c r="H957" s="586"/>
      <c r="I957" s="627"/>
      <c r="J957" s="586"/>
      <c r="K957" s="639"/>
    </row>
    <row r="958" spans="1:11" ht="29.25" customHeight="1" x14ac:dyDescent="0.25">
      <c r="A958" s="457" t="s">
        <v>274</v>
      </c>
      <c r="C958" s="468">
        <v>50</v>
      </c>
      <c r="D958" s="690"/>
      <c r="E958" s="461"/>
      <c r="F958" s="586">
        <v>6.4139999999999997</v>
      </c>
      <c r="G958" s="463">
        <v>3.41</v>
      </c>
      <c r="H958" s="586">
        <v>5.5840000000000005</v>
      </c>
      <c r="I958" s="463">
        <v>72.63</v>
      </c>
      <c r="J958" s="586">
        <v>0.33</v>
      </c>
      <c r="K958" s="139" t="s">
        <v>275</v>
      </c>
    </row>
    <row r="959" spans="1:11" ht="12" customHeight="1" x14ac:dyDescent="0.25">
      <c r="A959" s="457"/>
      <c r="B959" s="561" t="s">
        <v>135</v>
      </c>
      <c r="C959" s="459"/>
      <c r="D959" s="586">
        <v>45.22</v>
      </c>
      <c r="E959" s="461">
        <v>33</v>
      </c>
      <c r="F959" s="586"/>
      <c r="G959" s="463"/>
      <c r="H959" s="586"/>
      <c r="I959" s="463"/>
      <c r="J959" s="586"/>
      <c r="K959" s="139"/>
    </row>
    <row r="960" spans="1:11" ht="16.5" customHeight="1" x14ac:dyDescent="0.25">
      <c r="A960" s="457"/>
      <c r="B960" s="561" t="s">
        <v>186</v>
      </c>
      <c r="C960" s="459"/>
      <c r="D960" s="690">
        <v>0.5</v>
      </c>
      <c r="E960" s="461">
        <v>0.5</v>
      </c>
      <c r="F960" s="586"/>
      <c r="G960" s="463"/>
      <c r="H960" s="586"/>
      <c r="I960" s="463"/>
      <c r="K960" s="139"/>
    </row>
    <row r="961" spans="1:11" ht="13.5" customHeight="1" x14ac:dyDescent="0.25">
      <c r="A961" s="457"/>
      <c r="B961" s="561" t="s">
        <v>221</v>
      </c>
      <c r="C961" s="459"/>
      <c r="D961" s="690">
        <v>9</v>
      </c>
      <c r="E961" s="461">
        <v>9</v>
      </c>
      <c r="F961" s="586"/>
      <c r="G961" s="463"/>
      <c r="H961" s="586"/>
      <c r="I961" s="463"/>
      <c r="K961" s="139"/>
    </row>
    <row r="962" spans="1:11" ht="13.5" customHeight="1" x14ac:dyDescent="0.25">
      <c r="A962" s="457"/>
      <c r="B962" s="561" t="s">
        <v>160</v>
      </c>
      <c r="C962" s="459"/>
      <c r="D962" s="586">
        <v>13</v>
      </c>
      <c r="E962" s="461">
        <v>13</v>
      </c>
      <c r="F962" s="586"/>
      <c r="G962" s="463"/>
      <c r="H962" s="586"/>
      <c r="I962" s="463"/>
      <c r="K962" s="139"/>
    </row>
    <row r="963" spans="1:11" ht="13.5" customHeight="1" x14ac:dyDescent="0.25">
      <c r="A963" s="457"/>
      <c r="B963" s="561" t="s">
        <v>86</v>
      </c>
      <c r="C963" s="459"/>
      <c r="D963" s="690">
        <v>5</v>
      </c>
      <c r="E963" s="461">
        <v>5</v>
      </c>
      <c r="F963" s="586"/>
      <c r="G963" s="463"/>
      <c r="H963" s="586"/>
      <c r="I963" s="463"/>
      <c r="K963" s="139"/>
    </row>
    <row r="964" spans="1:11" ht="15" customHeight="1" x14ac:dyDescent="0.25">
      <c r="A964" s="457"/>
      <c r="B964" s="561" t="s">
        <v>48</v>
      </c>
      <c r="C964" s="459"/>
      <c r="D964" s="690"/>
      <c r="E964" s="461">
        <v>58</v>
      </c>
      <c r="F964" s="586"/>
      <c r="G964" s="463"/>
      <c r="H964" s="586"/>
      <c r="I964" s="463"/>
      <c r="K964" s="139"/>
    </row>
    <row r="965" spans="1:11" ht="14.25" customHeight="1" x14ac:dyDescent="0.25">
      <c r="A965" s="457"/>
      <c r="B965" s="561" t="s">
        <v>128</v>
      </c>
      <c r="C965" s="459"/>
      <c r="D965" s="690">
        <v>2</v>
      </c>
      <c r="E965" s="461">
        <v>2</v>
      </c>
      <c r="F965" s="586"/>
      <c r="G965" s="463"/>
      <c r="H965" s="586"/>
      <c r="I965" s="463"/>
      <c r="K965" s="139"/>
    </row>
    <row r="966" spans="1:11" ht="22.5" customHeight="1" x14ac:dyDescent="0.25">
      <c r="A966" s="457" t="s">
        <v>235</v>
      </c>
      <c r="B966" s="502"/>
      <c r="C966" s="504" t="s">
        <v>253</v>
      </c>
      <c r="D966" s="562"/>
      <c r="E966" s="486"/>
      <c r="F966" s="562">
        <v>2.6520000000000001</v>
      </c>
      <c r="G966" s="486">
        <v>1.7650000000000001</v>
      </c>
      <c r="H966" s="562">
        <v>25.856999999999999</v>
      </c>
      <c r="I966" s="486">
        <v>134.03</v>
      </c>
      <c r="J966" s="612"/>
      <c r="K966" s="139" t="s">
        <v>219</v>
      </c>
    </row>
    <row r="967" spans="1:11" ht="15" customHeight="1" x14ac:dyDescent="0.25">
      <c r="A967" s="482"/>
      <c r="B967" s="502" t="s">
        <v>25</v>
      </c>
      <c r="C967" s="504"/>
      <c r="D967" s="562">
        <v>39.6</v>
      </c>
      <c r="E967" s="486">
        <v>39.6</v>
      </c>
      <c r="F967" s="562"/>
      <c r="G967" s="486"/>
      <c r="H967" s="562"/>
      <c r="I967" s="486"/>
      <c r="J967" s="612"/>
      <c r="K967" s="139"/>
    </row>
    <row r="968" spans="1:11" ht="15" customHeight="1" x14ac:dyDescent="0.25">
      <c r="A968" s="482"/>
      <c r="B968" s="482" t="s">
        <v>186</v>
      </c>
      <c r="C968" s="504"/>
      <c r="D968" s="562">
        <v>0.5</v>
      </c>
      <c r="E968" s="486">
        <v>0.5</v>
      </c>
      <c r="F968" s="562"/>
      <c r="G968" s="486"/>
      <c r="H968" s="562"/>
      <c r="I968" s="486"/>
      <c r="J968" s="612"/>
      <c r="K968" s="139"/>
    </row>
    <row r="969" spans="1:11" ht="15" customHeight="1" x14ac:dyDescent="0.25">
      <c r="A969" s="482"/>
      <c r="B969" s="502" t="s">
        <v>171</v>
      </c>
      <c r="C969" s="504"/>
      <c r="D969" s="562">
        <v>240</v>
      </c>
      <c r="E969" s="486">
        <v>240</v>
      </c>
      <c r="F969" s="562"/>
      <c r="G969" s="486"/>
      <c r="H969" s="562"/>
      <c r="I969" s="486"/>
      <c r="J969" s="612"/>
      <c r="K969" s="139"/>
    </row>
    <row r="970" spans="1:11" ht="15" customHeight="1" x14ac:dyDescent="0.25">
      <c r="A970" s="482"/>
      <c r="B970" s="502" t="s">
        <v>31</v>
      </c>
      <c r="C970" s="504"/>
      <c r="D970" s="562">
        <v>2</v>
      </c>
      <c r="E970" s="486">
        <v>2</v>
      </c>
      <c r="F970" s="562"/>
      <c r="G970" s="486"/>
      <c r="H970" s="562"/>
      <c r="I970" s="486"/>
      <c r="J970" s="612"/>
      <c r="K970" s="139"/>
    </row>
    <row r="971" spans="1:11" ht="15.75" customHeight="1" x14ac:dyDescent="0.25">
      <c r="A971" s="457" t="s">
        <v>270</v>
      </c>
      <c r="C971" s="468" t="s">
        <v>164</v>
      </c>
      <c r="D971" s="596"/>
      <c r="E971" s="468"/>
      <c r="F971" s="586">
        <v>0.5</v>
      </c>
      <c r="G971" s="463">
        <v>0.21</v>
      </c>
      <c r="H971" s="586">
        <v>5.57</v>
      </c>
      <c r="I971" s="463">
        <v>26.15</v>
      </c>
      <c r="J971" s="586">
        <v>75</v>
      </c>
      <c r="K971" s="139" t="s">
        <v>279</v>
      </c>
    </row>
    <row r="972" spans="1:11" ht="12.75" customHeight="1" x14ac:dyDescent="0.25">
      <c r="A972" s="457"/>
      <c r="B972" s="561" t="s">
        <v>289</v>
      </c>
      <c r="C972" s="468"/>
      <c r="D972" s="596">
        <v>15.3</v>
      </c>
      <c r="E972" s="468">
        <v>15</v>
      </c>
      <c r="F972" s="596"/>
      <c r="G972" s="468"/>
      <c r="H972" s="596"/>
      <c r="I972" s="468"/>
      <c r="J972" s="596"/>
      <c r="K972" s="139"/>
    </row>
    <row r="973" spans="1:11" ht="18.75" customHeight="1" x14ac:dyDescent="0.25">
      <c r="A973" s="457"/>
      <c r="B973" s="561" t="s">
        <v>59</v>
      </c>
      <c r="C973" s="468"/>
      <c r="D973" s="596">
        <v>5</v>
      </c>
      <c r="E973" s="468">
        <v>5</v>
      </c>
      <c r="F973" s="596"/>
      <c r="G973" s="468"/>
      <c r="H973" s="596"/>
      <c r="I973" s="468"/>
      <c r="J973" s="596"/>
      <c r="K973" s="139"/>
    </row>
    <row r="974" spans="1:11" ht="19.5" customHeight="1" x14ac:dyDescent="0.25">
      <c r="A974" s="457"/>
      <c r="B974" s="561" t="s">
        <v>64</v>
      </c>
      <c r="C974" s="468"/>
      <c r="D974" s="596">
        <v>150</v>
      </c>
      <c r="E974" s="468">
        <v>150</v>
      </c>
      <c r="F974" s="596"/>
      <c r="G974" s="468"/>
      <c r="H974" s="596"/>
      <c r="I974" s="468"/>
      <c r="J974" s="596"/>
      <c r="K974" s="139"/>
    </row>
    <row r="975" spans="1:11" s="182" customFormat="1" ht="30.75" thickBot="1" x14ac:dyDescent="0.3">
      <c r="A975" s="203" t="s">
        <v>187</v>
      </c>
      <c r="B975" s="209" t="s">
        <v>54</v>
      </c>
      <c r="C975" s="204">
        <v>20</v>
      </c>
      <c r="D975" s="210">
        <v>20</v>
      </c>
      <c r="E975" s="206">
        <v>20</v>
      </c>
      <c r="F975" s="206">
        <v>1.5</v>
      </c>
      <c r="G975" s="205">
        <v>1.96</v>
      </c>
      <c r="H975" s="206">
        <v>14.88</v>
      </c>
      <c r="I975" s="205">
        <v>83.4</v>
      </c>
      <c r="J975" s="210"/>
      <c r="K975" s="71" t="s">
        <v>452</v>
      </c>
    </row>
    <row r="976" spans="1:11" ht="25.5" customHeight="1" thickBot="1" x14ac:dyDescent="0.3">
      <c r="A976" s="457" t="s">
        <v>175</v>
      </c>
      <c r="C976" s="468">
        <v>20</v>
      </c>
      <c r="D976" s="586">
        <v>20</v>
      </c>
      <c r="E976" s="463">
        <v>20</v>
      </c>
      <c r="F976" s="586">
        <v>1.52</v>
      </c>
      <c r="G976" s="463">
        <v>0.16</v>
      </c>
      <c r="H976" s="586">
        <v>9.84</v>
      </c>
      <c r="I976" s="463">
        <v>47</v>
      </c>
      <c r="J976" s="586">
        <v>0</v>
      </c>
      <c r="K976" s="583" t="s">
        <v>453</v>
      </c>
    </row>
    <row r="977" spans="1:11" ht="15.75" customHeight="1" thickBot="1" x14ac:dyDescent="0.3">
      <c r="A977" s="457" t="s">
        <v>354</v>
      </c>
      <c r="C977" s="468">
        <v>200</v>
      </c>
      <c r="D977" s="596">
        <v>200</v>
      </c>
      <c r="E977" s="468">
        <v>200</v>
      </c>
      <c r="F977" s="586">
        <v>1</v>
      </c>
      <c r="G977" s="463"/>
      <c r="H977" s="586">
        <v>20.2</v>
      </c>
      <c r="I977" s="463">
        <v>84.44</v>
      </c>
      <c r="J977" s="586">
        <v>4</v>
      </c>
      <c r="K977" s="788" t="s">
        <v>462</v>
      </c>
    </row>
    <row r="978" spans="1:11" ht="15" customHeight="1" thickBot="1" x14ac:dyDescent="0.3">
      <c r="A978" s="644" t="s">
        <v>37</v>
      </c>
      <c r="B978" s="675"/>
      <c r="C978" s="646">
        <v>557</v>
      </c>
      <c r="D978" s="722"/>
      <c r="E978" s="515"/>
      <c r="F978" s="515">
        <f>F958+F966+F971+F975+F976+F977</f>
        <v>13.585999999999999</v>
      </c>
      <c r="G978" s="515">
        <f t="shared" ref="G978:J978" si="26">G958+G966+G971+G975+G976+G977</f>
        <v>7.5050000000000008</v>
      </c>
      <c r="H978" s="515">
        <f t="shared" si="26"/>
        <v>81.930999999999997</v>
      </c>
      <c r="I978" s="515">
        <f>I958+I966+I971+I975+I976+I977</f>
        <v>447.65000000000003</v>
      </c>
      <c r="J978" s="515">
        <f t="shared" si="26"/>
        <v>79.33</v>
      </c>
      <c r="K978" s="635"/>
    </row>
    <row r="979" spans="1:11" ht="15" customHeight="1" thickBot="1" x14ac:dyDescent="0.3">
      <c r="A979" s="736" t="s">
        <v>60</v>
      </c>
      <c r="B979" s="622"/>
      <c r="C979" s="789">
        <f>C918+C922+C956+C978</f>
        <v>1581</v>
      </c>
      <c r="D979" s="789"/>
      <c r="E979" s="789"/>
      <c r="F979" s="778">
        <f t="shared" ref="F979:J979" si="27">F918+F922+F956+F978</f>
        <v>44.88768455994456</v>
      </c>
      <c r="G979" s="778">
        <f t="shared" si="27"/>
        <v>37.632633032193034</v>
      </c>
      <c r="H979" s="778">
        <f t="shared" si="27"/>
        <v>197.61965384615382</v>
      </c>
      <c r="I979" s="778">
        <f t="shared" si="27"/>
        <v>1313.8887692307692</v>
      </c>
      <c r="J979" s="778">
        <f t="shared" si="27"/>
        <v>84.7</v>
      </c>
      <c r="K979" s="664"/>
    </row>
    <row r="980" spans="1:11" ht="15" customHeight="1" x14ac:dyDescent="0.25">
      <c r="A980" s="762"/>
      <c r="B980" s="762"/>
      <c r="C980" s="763"/>
      <c r="D980" s="764"/>
      <c r="E980" s="764"/>
      <c r="F980" s="764"/>
      <c r="G980" s="764"/>
      <c r="H980" s="764"/>
      <c r="I980" s="764"/>
      <c r="J980" s="764"/>
      <c r="K980" s="462"/>
    </row>
    <row r="981" spans="1:11" ht="15" customHeight="1" thickBot="1" x14ac:dyDescent="0.25">
      <c r="A981" s="425" t="s">
        <v>507</v>
      </c>
      <c r="B981" s="425"/>
      <c r="C981" s="425"/>
      <c r="D981" s="426"/>
      <c r="E981" s="427"/>
      <c r="F981" s="428"/>
      <c r="G981" s="428"/>
      <c r="H981" s="428"/>
      <c r="I981" s="428"/>
      <c r="J981" s="428"/>
      <c r="K981" s="336"/>
    </row>
    <row r="982" spans="1:11" ht="15" customHeight="1" x14ac:dyDescent="0.2">
      <c r="A982" s="429" t="s">
        <v>5</v>
      </c>
      <c r="B982" s="430"/>
      <c r="C982" s="431" t="s">
        <v>6</v>
      </c>
      <c r="D982" s="432" t="s">
        <v>7</v>
      </c>
      <c r="E982" s="433" t="s">
        <v>7</v>
      </c>
      <c r="F982" s="805" t="s">
        <v>8</v>
      </c>
      <c r="G982" s="806"/>
      <c r="H982" s="807"/>
      <c r="I982" s="434" t="s">
        <v>9</v>
      </c>
      <c r="J982" s="435" t="s">
        <v>10</v>
      </c>
      <c r="K982" s="340" t="s">
        <v>62</v>
      </c>
    </row>
    <row r="983" spans="1:11" ht="15" customHeight="1" thickBot="1" x14ac:dyDescent="0.25">
      <c r="A983" s="414" t="s">
        <v>12</v>
      </c>
      <c r="B983" s="436"/>
      <c r="C983" s="416" t="s">
        <v>13</v>
      </c>
      <c r="D983" s="437" t="s">
        <v>14</v>
      </c>
      <c r="E983" s="438" t="s">
        <v>14</v>
      </c>
      <c r="F983" s="439"/>
      <c r="G983" s="440"/>
      <c r="H983" s="440"/>
      <c r="I983" s="441" t="s">
        <v>122</v>
      </c>
      <c r="J983" s="428"/>
      <c r="K983" s="344" t="s">
        <v>63</v>
      </c>
    </row>
    <row r="984" spans="1:11" ht="15" customHeight="1" thickBot="1" x14ac:dyDescent="0.25">
      <c r="A984" s="442"/>
      <c r="B984" s="443"/>
      <c r="C984" s="444"/>
      <c r="D984" s="444" t="s">
        <v>16</v>
      </c>
      <c r="E984" s="445" t="s">
        <v>17</v>
      </c>
      <c r="F984" s="446" t="s">
        <v>18</v>
      </c>
      <c r="G984" s="446" t="s">
        <v>19</v>
      </c>
      <c r="H984" s="447" t="s">
        <v>20</v>
      </c>
      <c r="I984" s="446" t="s">
        <v>21</v>
      </c>
      <c r="J984" s="447" t="s">
        <v>22</v>
      </c>
      <c r="K984" s="346"/>
    </row>
    <row r="985" spans="1:11" ht="15" customHeight="1" x14ac:dyDescent="0.2">
      <c r="A985" s="429"/>
      <c r="B985" s="448" t="s">
        <v>23</v>
      </c>
      <c r="C985" s="431"/>
      <c r="D985" s="449"/>
      <c r="E985" s="450"/>
      <c r="F985" s="451"/>
      <c r="G985" s="452"/>
      <c r="H985" s="451"/>
      <c r="I985" s="452"/>
      <c r="J985" s="451"/>
      <c r="K985" s="354"/>
    </row>
    <row r="986" spans="1:11" ht="15" customHeight="1" x14ac:dyDescent="0.2">
      <c r="A986" s="414" t="s">
        <v>530</v>
      </c>
      <c r="B986" s="436"/>
      <c r="C986" s="453">
        <v>180</v>
      </c>
      <c r="D986" s="454"/>
      <c r="E986" s="418"/>
      <c r="F986" s="454">
        <v>4.28</v>
      </c>
      <c r="G986" s="418">
        <v>5.04</v>
      </c>
      <c r="H986" s="454">
        <v>9.32</v>
      </c>
      <c r="I986" s="418">
        <v>99.72</v>
      </c>
      <c r="J986" s="418">
        <v>0.82</v>
      </c>
      <c r="K986" s="197" t="s">
        <v>531</v>
      </c>
    </row>
    <row r="987" spans="1:11" ht="15" customHeight="1" x14ac:dyDescent="0.2">
      <c r="A987" s="414"/>
      <c r="B987" s="436" t="s">
        <v>160</v>
      </c>
      <c r="C987" s="453"/>
      <c r="D987" s="454">
        <v>126</v>
      </c>
      <c r="E987" s="418">
        <v>126</v>
      </c>
      <c r="F987" s="454"/>
      <c r="G987" s="418"/>
      <c r="H987" s="454"/>
      <c r="I987" s="418"/>
      <c r="J987" s="418"/>
      <c r="K987" s="197"/>
    </row>
    <row r="988" spans="1:11" ht="15" customHeight="1" x14ac:dyDescent="0.2">
      <c r="A988" s="414"/>
      <c r="B988" s="436" t="s">
        <v>64</v>
      </c>
      <c r="C988" s="453"/>
      <c r="D988" s="454">
        <v>63</v>
      </c>
      <c r="E988" s="418">
        <v>63</v>
      </c>
      <c r="F988" s="454"/>
      <c r="G988" s="418"/>
      <c r="H988" s="454"/>
      <c r="I988" s="418"/>
      <c r="J988" s="418"/>
      <c r="K988" s="197"/>
    </row>
    <row r="989" spans="1:11" ht="15" customHeight="1" x14ac:dyDescent="0.2">
      <c r="A989" s="414"/>
      <c r="B989" s="436" t="s">
        <v>56</v>
      </c>
      <c r="C989" s="453"/>
      <c r="D989" s="454">
        <v>1.8</v>
      </c>
      <c r="E989" s="418">
        <v>1.8</v>
      </c>
      <c r="F989" s="454"/>
      <c r="G989" s="418"/>
      <c r="H989" s="454"/>
      <c r="I989" s="418"/>
      <c r="J989" s="418"/>
      <c r="K989" s="197"/>
    </row>
    <row r="990" spans="1:11" ht="15" customHeight="1" x14ac:dyDescent="0.2">
      <c r="A990" s="414"/>
      <c r="B990" s="436" t="s">
        <v>282</v>
      </c>
      <c r="C990" s="453"/>
      <c r="D990" s="454"/>
      <c r="E990" s="418">
        <v>22.5</v>
      </c>
      <c r="F990" s="454"/>
      <c r="G990" s="418"/>
      <c r="H990" s="454"/>
      <c r="I990" s="418"/>
      <c r="J990" s="418"/>
      <c r="K990" s="197"/>
    </row>
    <row r="991" spans="1:11" ht="15" customHeight="1" x14ac:dyDescent="0.2">
      <c r="A991" s="414"/>
      <c r="B991" s="436" t="s">
        <v>91</v>
      </c>
      <c r="C991" s="453"/>
      <c r="D991" s="454">
        <v>7</v>
      </c>
      <c r="E991" s="418">
        <v>7</v>
      </c>
      <c r="F991" s="454"/>
      <c r="G991" s="418"/>
      <c r="H991" s="454"/>
      <c r="I991" s="418"/>
      <c r="J991" s="418"/>
      <c r="K991" s="197"/>
    </row>
    <row r="992" spans="1:11" ht="15" customHeight="1" x14ac:dyDescent="0.2">
      <c r="A992" s="414"/>
      <c r="B992" s="436" t="s">
        <v>56</v>
      </c>
      <c r="C992" s="453"/>
      <c r="D992" s="454">
        <v>0.8</v>
      </c>
      <c r="E992" s="418">
        <v>0.8</v>
      </c>
      <c r="F992" s="454"/>
      <c r="G992" s="418"/>
      <c r="H992" s="454"/>
      <c r="I992" s="418"/>
      <c r="J992" s="418"/>
      <c r="K992" s="197"/>
    </row>
    <row r="993" spans="1:11" ht="15" customHeight="1" x14ac:dyDescent="0.2">
      <c r="A993" s="414"/>
      <c r="B993" s="436" t="s">
        <v>356</v>
      </c>
      <c r="C993" s="453"/>
      <c r="D993" s="454">
        <v>2.4</v>
      </c>
      <c r="E993" s="418">
        <v>2</v>
      </c>
      <c r="F993" s="454"/>
      <c r="G993" s="418"/>
      <c r="H993" s="454"/>
      <c r="I993" s="418"/>
      <c r="J993" s="418"/>
      <c r="K993" s="197"/>
    </row>
    <row r="994" spans="1:11" ht="15" customHeight="1" x14ac:dyDescent="0.2">
      <c r="A994" s="414"/>
      <c r="B994" s="455" t="s">
        <v>64</v>
      </c>
      <c r="C994" s="453"/>
      <c r="D994" s="454">
        <v>10.8</v>
      </c>
      <c r="E994" s="418">
        <v>10.8</v>
      </c>
      <c r="F994" s="454"/>
      <c r="G994" s="418"/>
      <c r="H994" s="454"/>
      <c r="I994" s="418"/>
      <c r="J994" s="418"/>
      <c r="K994" s="197"/>
    </row>
    <row r="995" spans="1:11" ht="15" customHeight="1" x14ac:dyDescent="0.2">
      <c r="A995" s="414"/>
      <c r="B995" s="436" t="s">
        <v>209</v>
      </c>
      <c r="C995" s="416"/>
      <c r="D995" s="456">
        <v>0.2</v>
      </c>
      <c r="E995" s="416">
        <v>0.2</v>
      </c>
      <c r="F995" s="454"/>
      <c r="G995" s="418"/>
      <c r="H995" s="454"/>
      <c r="I995" s="418"/>
      <c r="J995" s="454"/>
      <c r="K995" s="197"/>
    </row>
    <row r="996" spans="1:11" ht="15" customHeight="1" x14ac:dyDescent="0.2">
      <c r="A996" s="414"/>
      <c r="B996" s="436" t="s">
        <v>146</v>
      </c>
      <c r="C996" s="416"/>
      <c r="D996" s="456"/>
      <c r="E996" s="416">
        <v>20.3</v>
      </c>
      <c r="F996" s="454"/>
      <c r="G996" s="418"/>
      <c r="H996" s="454"/>
      <c r="I996" s="418"/>
      <c r="J996" s="454"/>
      <c r="K996" s="197"/>
    </row>
    <row r="997" spans="1:11" ht="15" customHeight="1" x14ac:dyDescent="0.2">
      <c r="A997" s="414"/>
      <c r="B997" s="436" t="s">
        <v>283</v>
      </c>
      <c r="C997" s="416"/>
      <c r="D997" s="456"/>
      <c r="E997" s="418">
        <v>22.5</v>
      </c>
      <c r="F997" s="454"/>
      <c r="G997" s="418"/>
      <c r="H997" s="454"/>
      <c r="I997" s="418"/>
      <c r="J997" s="454"/>
      <c r="K997" s="197"/>
    </row>
    <row r="998" spans="1:11" ht="15" customHeight="1" x14ac:dyDescent="0.25">
      <c r="A998" s="457" t="s">
        <v>124</v>
      </c>
      <c r="B998" s="458"/>
      <c r="C998" s="459" t="s">
        <v>164</v>
      </c>
      <c r="D998" s="460"/>
      <c r="E998" s="461"/>
      <c r="F998" s="462">
        <v>5.2999999999999999E-2</v>
      </c>
      <c r="G998" s="463">
        <v>1.4999999999999999E-2</v>
      </c>
      <c r="H998" s="462">
        <v>5.0199999999999996</v>
      </c>
      <c r="I998" s="463">
        <v>20.079999999999998</v>
      </c>
      <c r="J998" s="462">
        <v>0.02</v>
      </c>
      <c r="K998" s="358" t="s">
        <v>576</v>
      </c>
    </row>
    <row r="999" spans="1:11" ht="15" customHeight="1" x14ac:dyDescent="0.25">
      <c r="A999" s="457"/>
      <c r="B999" s="458" t="s">
        <v>207</v>
      </c>
      <c r="C999" s="459"/>
      <c r="D999" s="464">
        <v>0.4</v>
      </c>
      <c r="E999" s="465">
        <v>0.4</v>
      </c>
      <c r="F999" s="462"/>
      <c r="G999" s="463"/>
      <c r="H999" s="462"/>
      <c r="I999" s="463"/>
      <c r="J999" s="462"/>
      <c r="K999" s="358"/>
    </row>
    <row r="1000" spans="1:11" ht="15" customHeight="1" x14ac:dyDescent="0.25">
      <c r="A1000" s="457"/>
      <c r="B1000" s="458" t="s">
        <v>29</v>
      </c>
      <c r="C1000" s="459"/>
      <c r="D1000" s="464">
        <v>5</v>
      </c>
      <c r="E1000" s="465">
        <v>5</v>
      </c>
      <c r="F1000" s="462"/>
      <c r="G1000" s="463"/>
      <c r="H1000" s="462"/>
      <c r="I1000" s="463"/>
      <c r="J1000" s="462"/>
      <c r="K1000" s="358"/>
    </row>
    <row r="1001" spans="1:11" ht="15" customHeight="1" x14ac:dyDescent="0.25">
      <c r="A1001" s="457"/>
      <c r="B1001" s="458" t="s">
        <v>28</v>
      </c>
      <c r="C1001" s="459"/>
      <c r="D1001" s="464">
        <v>150</v>
      </c>
      <c r="E1001" s="465">
        <v>150</v>
      </c>
      <c r="F1001" s="462"/>
      <c r="G1001" s="463"/>
      <c r="H1001" s="462"/>
      <c r="I1001" s="463"/>
      <c r="J1001" s="462"/>
      <c r="K1001" s="358"/>
    </row>
    <row r="1002" spans="1:11" ht="24.75" customHeight="1" x14ac:dyDescent="0.25">
      <c r="A1002" s="457" t="s">
        <v>173</v>
      </c>
      <c r="B1002" s="458"/>
      <c r="C1002" s="459" t="s">
        <v>125</v>
      </c>
      <c r="D1002" s="458"/>
      <c r="E1002" s="139"/>
      <c r="F1002" s="466">
        <v>2.5299999999999998</v>
      </c>
      <c r="G1002" s="463">
        <v>5.69</v>
      </c>
      <c r="H1002" s="462">
        <v>12.920000000000002</v>
      </c>
      <c r="I1002" s="466">
        <v>115.67</v>
      </c>
      <c r="J1002" s="466">
        <v>7.0000000000000007E-2</v>
      </c>
      <c r="K1002" s="467" t="s">
        <v>533</v>
      </c>
    </row>
    <row r="1003" spans="1:11" ht="15" customHeight="1" x14ac:dyDescent="0.25">
      <c r="A1003" s="457"/>
      <c r="B1003" s="458" t="s">
        <v>36</v>
      </c>
      <c r="C1003" s="468"/>
      <c r="D1003" s="469">
        <v>25</v>
      </c>
      <c r="E1003" s="468">
        <v>25</v>
      </c>
      <c r="F1003" s="462"/>
      <c r="G1003" s="463"/>
      <c r="H1003" s="462"/>
      <c r="I1003" s="463"/>
      <c r="J1003" s="462"/>
      <c r="K1003" s="358"/>
    </row>
    <row r="1004" spans="1:11" ht="15" customHeight="1" x14ac:dyDescent="0.25">
      <c r="A1004" s="457"/>
      <c r="B1004" s="458" t="s">
        <v>67</v>
      </c>
      <c r="C1004" s="468"/>
      <c r="D1004" s="469">
        <v>5.0999999999999996</v>
      </c>
      <c r="E1004" s="468">
        <v>5</v>
      </c>
      <c r="F1004" s="462"/>
      <c r="G1004" s="463"/>
      <c r="H1004" s="462"/>
      <c r="I1004" s="463"/>
      <c r="J1004" s="462"/>
      <c r="K1004" s="358"/>
    </row>
    <row r="1005" spans="1:11" ht="15" customHeight="1" thickBot="1" x14ac:dyDescent="0.3">
      <c r="A1005" s="457"/>
      <c r="B1005" s="458" t="s">
        <v>31</v>
      </c>
      <c r="C1005" s="468"/>
      <c r="D1005" s="469">
        <v>5</v>
      </c>
      <c r="E1005" s="468">
        <v>5</v>
      </c>
      <c r="F1005" s="463" t="s">
        <v>3</v>
      </c>
      <c r="G1005" s="470"/>
      <c r="H1005" s="471"/>
      <c r="I1005" s="472"/>
      <c r="J1005" s="462"/>
      <c r="K1005" s="358"/>
    </row>
    <row r="1006" spans="1:11" ht="15" customHeight="1" thickBot="1" x14ac:dyDescent="0.25">
      <c r="A1006" s="473" t="s">
        <v>37</v>
      </c>
      <c r="B1006" s="474"/>
      <c r="C1006" s="475">
        <v>370</v>
      </c>
      <c r="D1006" s="476"/>
      <c r="E1006" s="477"/>
      <c r="F1006" s="478">
        <f>SUM(F986:F1005)</f>
        <v>6.8629999999999995</v>
      </c>
      <c r="G1006" s="479">
        <f t="shared" ref="G1006:J1006" si="28">SUM(G986:G1005)</f>
        <v>10.745000000000001</v>
      </c>
      <c r="H1006" s="478">
        <f t="shared" si="28"/>
        <v>27.26</v>
      </c>
      <c r="I1006" s="479">
        <f>SUM(I986:I1005)</f>
        <v>235.47</v>
      </c>
      <c r="J1006" s="478">
        <f t="shared" si="28"/>
        <v>0.90999999999999992</v>
      </c>
      <c r="K1006" s="360"/>
    </row>
    <row r="1007" spans="1:11" ht="15" customHeight="1" x14ac:dyDescent="0.2">
      <c r="A1007" s="414"/>
      <c r="B1007" s="425" t="s">
        <v>38</v>
      </c>
      <c r="C1007" s="480"/>
      <c r="D1007" s="481"/>
      <c r="E1007" s="432"/>
      <c r="F1007" s="454"/>
      <c r="G1007" s="418"/>
      <c r="H1007" s="454"/>
      <c r="I1007" s="418"/>
      <c r="J1007" s="454"/>
      <c r="K1007" s="197"/>
    </row>
    <row r="1008" spans="1:11" ht="15" customHeight="1" x14ac:dyDescent="0.25">
      <c r="A1008" s="482" t="s">
        <v>151</v>
      </c>
      <c r="B1008" s="483"/>
      <c r="C1008" s="484">
        <v>150</v>
      </c>
      <c r="D1008" s="485"/>
      <c r="E1008" s="485"/>
      <c r="F1008" s="486">
        <v>4.3499999999999996</v>
      </c>
      <c r="G1008" s="487">
        <v>3.75</v>
      </c>
      <c r="H1008" s="488">
        <v>6.3</v>
      </c>
      <c r="I1008" s="486">
        <v>76</v>
      </c>
      <c r="J1008" s="489">
        <v>0.45</v>
      </c>
      <c r="K1008" s="358" t="s">
        <v>137</v>
      </c>
    </row>
    <row r="1009" spans="1:11" ht="15" customHeight="1" thickBot="1" x14ac:dyDescent="0.3">
      <c r="A1009" s="458" t="s">
        <v>413</v>
      </c>
      <c r="B1009" s="458" t="s">
        <v>157</v>
      </c>
      <c r="C1009" s="484"/>
      <c r="D1009" s="485">
        <v>155</v>
      </c>
      <c r="E1009" s="485">
        <v>150</v>
      </c>
      <c r="F1009" s="486"/>
      <c r="G1009" s="489"/>
      <c r="H1009" s="488"/>
      <c r="I1009" s="486"/>
      <c r="J1009" s="489"/>
      <c r="K1009" s="358"/>
    </row>
    <row r="1010" spans="1:11" ht="15" customHeight="1" thickBot="1" x14ac:dyDescent="0.25">
      <c r="A1010" s="473" t="s">
        <v>37</v>
      </c>
      <c r="B1010" s="474"/>
      <c r="C1010" s="490">
        <v>150</v>
      </c>
      <c r="D1010" s="476"/>
      <c r="E1010" s="491"/>
      <c r="F1010" s="478">
        <f>F1008</f>
        <v>4.3499999999999996</v>
      </c>
      <c r="G1010" s="479">
        <f t="shared" ref="G1010:J1010" si="29">G1008</f>
        <v>3.75</v>
      </c>
      <c r="H1010" s="478">
        <f t="shared" si="29"/>
        <v>6.3</v>
      </c>
      <c r="I1010" s="479">
        <f t="shared" si="29"/>
        <v>76</v>
      </c>
      <c r="J1010" s="478">
        <f t="shared" si="29"/>
        <v>0.45</v>
      </c>
      <c r="K1010" s="360"/>
    </row>
    <row r="1011" spans="1:11" ht="15" customHeight="1" x14ac:dyDescent="0.2">
      <c r="A1011" s="429"/>
      <c r="B1011" s="448" t="s">
        <v>39</v>
      </c>
      <c r="C1011" s="492"/>
      <c r="D1011" s="493"/>
      <c r="E1011" s="494"/>
      <c r="F1011" s="495"/>
      <c r="G1011" s="434"/>
      <c r="H1011" s="495"/>
      <c r="I1011" s="434"/>
      <c r="J1011" s="451"/>
      <c r="K1011" s="364"/>
    </row>
    <row r="1012" spans="1:11" ht="27" customHeight="1" x14ac:dyDescent="0.2">
      <c r="A1012" s="414" t="s">
        <v>492</v>
      </c>
      <c r="B1012" s="415"/>
      <c r="C1012" s="468">
        <v>30</v>
      </c>
      <c r="D1012" s="586"/>
      <c r="E1012" s="463"/>
      <c r="F1012" s="586">
        <v>0.89</v>
      </c>
      <c r="G1012" s="463">
        <v>1.55</v>
      </c>
      <c r="H1012" s="586">
        <v>1.88</v>
      </c>
      <c r="I1012" s="463">
        <v>25.08</v>
      </c>
      <c r="J1012" s="586"/>
      <c r="K1012" s="286" t="s">
        <v>501</v>
      </c>
    </row>
    <row r="1013" spans="1:11" ht="15" customHeight="1" x14ac:dyDescent="0.2">
      <c r="A1013" s="414"/>
      <c r="B1013" s="415" t="s">
        <v>352</v>
      </c>
      <c r="C1013" s="468"/>
      <c r="D1013" s="586">
        <v>48.1</v>
      </c>
      <c r="E1013" s="463">
        <v>28.5</v>
      </c>
      <c r="F1013" s="586"/>
      <c r="G1013" s="463"/>
      <c r="H1013" s="586"/>
      <c r="I1013" s="463"/>
      <c r="J1013" s="586"/>
      <c r="K1013" s="463"/>
    </row>
    <row r="1014" spans="1:11" ht="15" customHeight="1" x14ac:dyDescent="0.2">
      <c r="A1014" s="414"/>
      <c r="B1014" s="415" t="s">
        <v>128</v>
      </c>
      <c r="C1014" s="468"/>
      <c r="D1014" s="586">
        <v>1.5</v>
      </c>
      <c r="E1014" s="463">
        <v>1.5</v>
      </c>
      <c r="F1014" s="586"/>
      <c r="G1014" s="463"/>
      <c r="H1014" s="586"/>
      <c r="I1014" s="463"/>
      <c r="J1014" s="586"/>
      <c r="K1014" s="463"/>
    </row>
    <row r="1015" spans="1:11" ht="26.25" customHeight="1" x14ac:dyDescent="0.2">
      <c r="A1015" s="457" t="s">
        <v>534</v>
      </c>
      <c r="B1015" s="436"/>
      <c r="C1015" s="480" t="s">
        <v>126</v>
      </c>
      <c r="D1015" s="481"/>
      <c r="E1015" s="453"/>
      <c r="F1015" s="454">
        <v>3.4001999999999999</v>
      </c>
      <c r="G1015" s="418">
        <v>2.8688000000000002</v>
      </c>
      <c r="H1015" s="454">
        <v>10.1965</v>
      </c>
      <c r="I1015" s="418">
        <v>88.009999999999991</v>
      </c>
      <c r="J1015" s="454">
        <v>7.25</v>
      </c>
      <c r="K1015" s="358" t="s">
        <v>535</v>
      </c>
    </row>
    <row r="1016" spans="1:11" ht="15" customHeight="1" x14ac:dyDescent="0.2">
      <c r="A1016" s="457"/>
      <c r="B1016" s="436" t="s">
        <v>131</v>
      </c>
      <c r="C1016" s="480"/>
      <c r="D1016" s="454">
        <v>79.8</v>
      </c>
      <c r="E1016" s="418">
        <v>60</v>
      </c>
      <c r="F1016" s="481"/>
      <c r="G1016" s="453"/>
      <c r="H1016" s="481"/>
      <c r="I1016" s="453"/>
      <c r="J1016" s="481"/>
      <c r="K1016" s="197"/>
    </row>
    <row r="1017" spans="1:11" ht="15" customHeight="1" x14ac:dyDescent="0.2">
      <c r="A1017" s="457"/>
      <c r="B1017" s="436" t="s">
        <v>80</v>
      </c>
      <c r="C1017" s="480"/>
      <c r="D1017" s="454">
        <v>7.5</v>
      </c>
      <c r="E1017" s="418">
        <v>6</v>
      </c>
      <c r="F1017" s="481"/>
      <c r="G1017" s="453"/>
      <c r="H1017" s="481"/>
      <c r="I1017" s="453"/>
      <c r="J1017" s="481"/>
      <c r="K1017" s="197"/>
    </row>
    <row r="1018" spans="1:11" ht="15" customHeight="1" x14ac:dyDescent="0.2">
      <c r="A1018" s="457"/>
      <c r="B1018" s="436" t="s">
        <v>104</v>
      </c>
      <c r="C1018" s="480"/>
      <c r="D1018" s="454">
        <v>7.2</v>
      </c>
      <c r="E1018" s="418">
        <v>6</v>
      </c>
      <c r="F1018" s="481"/>
      <c r="G1018" s="453"/>
      <c r="H1018" s="481"/>
      <c r="I1018" s="453"/>
      <c r="J1018" s="481"/>
      <c r="K1018" s="197"/>
    </row>
    <row r="1019" spans="1:11" ht="15" customHeight="1" x14ac:dyDescent="0.2">
      <c r="A1019" s="457"/>
      <c r="B1019" s="436" t="s">
        <v>141</v>
      </c>
      <c r="C1019" s="480"/>
      <c r="D1019" s="454">
        <v>0.6</v>
      </c>
      <c r="E1019" s="418">
        <v>0.6</v>
      </c>
      <c r="F1019" s="481"/>
      <c r="G1019" s="453"/>
      <c r="H1019" s="481"/>
      <c r="I1019" s="453"/>
      <c r="J1019" s="481"/>
      <c r="K1019" s="197"/>
    </row>
    <row r="1020" spans="1:11" ht="15" customHeight="1" x14ac:dyDescent="0.2">
      <c r="A1020" s="457"/>
      <c r="B1020" s="436" t="s">
        <v>128</v>
      </c>
      <c r="C1020" s="480"/>
      <c r="D1020" s="454">
        <v>1.5</v>
      </c>
      <c r="E1020" s="418">
        <v>1.5</v>
      </c>
      <c r="F1020" s="481"/>
      <c r="G1020" s="453"/>
      <c r="H1020" s="481"/>
      <c r="I1020" s="453"/>
      <c r="J1020" s="481"/>
      <c r="K1020" s="197"/>
    </row>
    <row r="1021" spans="1:11" ht="15" customHeight="1" x14ac:dyDescent="0.2">
      <c r="A1021" s="457"/>
      <c r="B1021" s="436" t="s">
        <v>82</v>
      </c>
      <c r="C1021" s="480"/>
      <c r="D1021" s="454">
        <v>105</v>
      </c>
      <c r="E1021" s="418">
        <v>105</v>
      </c>
      <c r="F1021" s="481"/>
      <c r="G1021" s="453"/>
      <c r="H1021" s="481"/>
      <c r="I1021" s="453"/>
      <c r="J1021" s="481"/>
      <c r="K1021" s="197"/>
    </row>
    <row r="1022" spans="1:11" ht="15" customHeight="1" x14ac:dyDescent="0.2">
      <c r="A1022" s="457"/>
      <c r="B1022" s="436" t="s">
        <v>209</v>
      </c>
      <c r="C1022" s="480"/>
      <c r="D1022" s="454">
        <v>0.5</v>
      </c>
      <c r="E1022" s="418">
        <v>0.5</v>
      </c>
      <c r="F1022" s="481"/>
      <c r="G1022" s="453"/>
      <c r="H1022" s="481"/>
      <c r="I1022" s="453"/>
      <c r="J1022" s="481"/>
      <c r="K1022" s="197"/>
    </row>
    <row r="1023" spans="1:11" ht="15" customHeight="1" x14ac:dyDescent="0.2">
      <c r="A1023" s="457"/>
      <c r="B1023" s="436" t="s">
        <v>536</v>
      </c>
      <c r="C1023" s="480"/>
      <c r="D1023" s="454"/>
      <c r="E1023" s="418">
        <v>10</v>
      </c>
      <c r="F1023" s="481"/>
      <c r="G1023" s="453"/>
      <c r="H1023" s="481"/>
      <c r="I1023" s="453"/>
      <c r="J1023" s="481"/>
      <c r="K1023" s="197"/>
    </row>
    <row r="1024" spans="1:11" ht="15" customHeight="1" x14ac:dyDescent="0.2">
      <c r="A1024" s="457"/>
      <c r="B1024" s="436" t="s">
        <v>324</v>
      </c>
      <c r="C1024" s="480"/>
      <c r="D1024" s="454">
        <v>11.97</v>
      </c>
      <c r="E1024" s="418">
        <v>11.4</v>
      </c>
      <c r="F1024" s="481"/>
      <c r="G1024" s="453"/>
      <c r="H1024" s="481"/>
      <c r="I1024" s="453"/>
      <c r="J1024" s="481"/>
      <c r="K1024" s="197"/>
    </row>
    <row r="1025" spans="1:11" ht="15" customHeight="1" x14ac:dyDescent="0.2">
      <c r="A1025" s="457"/>
      <c r="B1025" s="436" t="s">
        <v>295</v>
      </c>
      <c r="C1025" s="480"/>
      <c r="D1025" s="454">
        <v>11.97</v>
      </c>
      <c r="E1025" s="418">
        <v>11.4</v>
      </c>
      <c r="F1025" s="481"/>
      <c r="G1025" s="453"/>
      <c r="H1025" s="481"/>
      <c r="I1025" s="453"/>
      <c r="J1025" s="481"/>
      <c r="K1025" s="197"/>
    </row>
    <row r="1026" spans="1:11" ht="15" customHeight="1" x14ac:dyDescent="0.2">
      <c r="A1026" s="457"/>
      <c r="B1026" s="436" t="s">
        <v>104</v>
      </c>
      <c r="C1026" s="480"/>
      <c r="D1026" s="454">
        <v>1.2</v>
      </c>
      <c r="E1026" s="418">
        <v>1</v>
      </c>
      <c r="F1026" s="481"/>
      <c r="G1026" s="453"/>
      <c r="H1026" s="481"/>
      <c r="I1026" s="453"/>
      <c r="J1026" s="481"/>
      <c r="K1026" s="197"/>
    </row>
    <row r="1027" spans="1:11" ht="15" customHeight="1" x14ac:dyDescent="0.2">
      <c r="A1027" s="457"/>
      <c r="B1027" s="436" t="s">
        <v>64</v>
      </c>
      <c r="C1027" s="480"/>
      <c r="D1027" s="454">
        <v>1</v>
      </c>
      <c r="E1027" s="418">
        <v>1</v>
      </c>
      <c r="F1027" s="481"/>
      <c r="G1027" s="453"/>
      <c r="H1027" s="481"/>
      <c r="I1027" s="453"/>
      <c r="J1027" s="481"/>
      <c r="K1027" s="197"/>
    </row>
    <row r="1028" spans="1:11" ht="15" customHeight="1" x14ac:dyDescent="0.2">
      <c r="A1028" s="457"/>
      <c r="B1028" s="436" t="s">
        <v>356</v>
      </c>
      <c r="C1028" s="480"/>
      <c r="D1028" s="454">
        <v>0.96</v>
      </c>
      <c r="E1028" s="418">
        <v>0.8</v>
      </c>
      <c r="F1028" s="481"/>
      <c r="G1028" s="453"/>
      <c r="H1028" s="481"/>
      <c r="I1028" s="453"/>
      <c r="J1028" s="481"/>
      <c r="K1028" s="197"/>
    </row>
    <row r="1029" spans="1:11" ht="15" customHeight="1" x14ac:dyDescent="0.2">
      <c r="A1029" s="457"/>
      <c r="B1029" s="436" t="s">
        <v>209</v>
      </c>
      <c r="C1029" s="480"/>
      <c r="D1029" s="454">
        <v>0.1</v>
      </c>
      <c r="E1029" s="418">
        <v>0.1</v>
      </c>
      <c r="F1029" s="481"/>
      <c r="G1029" s="453"/>
      <c r="H1029" s="481"/>
      <c r="I1029" s="453"/>
      <c r="J1029" s="481"/>
      <c r="K1029" s="197"/>
    </row>
    <row r="1030" spans="1:11" ht="29.25" customHeight="1" x14ac:dyDescent="0.2">
      <c r="A1030" s="457"/>
      <c r="B1030" s="436" t="s">
        <v>303</v>
      </c>
      <c r="C1030" s="480"/>
      <c r="D1030" s="454"/>
      <c r="E1030" s="463">
        <v>14.3</v>
      </c>
      <c r="F1030" s="481"/>
      <c r="G1030" s="453"/>
      <c r="H1030" s="481"/>
      <c r="I1030" s="453"/>
      <c r="J1030" s="481"/>
      <c r="K1030" s="197"/>
    </row>
    <row r="1031" spans="1:11" ht="15" customHeight="1" x14ac:dyDescent="0.2">
      <c r="A1031" s="458"/>
      <c r="B1031" s="436" t="s">
        <v>167</v>
      </c>
      <c r="C1031" s="480"/>
      <c r="D1031" s="454"/>
      <c r="E1031" s="463">
        <v>10</v>
      </c>
      <c r="F1031" s="481"/>
      <c r="G1031" s="453"/>
      <c r="H1031" s="481"/>
      <c r="I1031" s="453"/>
      <c r="J1031" s="481"/>
      <c r="K1031" s="197"/>
    </row>
    <row r="1032" spans="1:11" ht="15" customHeight="1" x14ac:dyDescent="0.25">
      <c r="A1032" s="457" t="s">
        <v>528</v>
      </c>
      <c r="C1032" s="595">
        <v>50</v>
      </c>
      <c r="D1032" s="468"/>
      <c r="E1032" s="468"/>
      <c r="F1032" s="586">
        <v>5.7908333333333335</v>
      </c>
      <c r="G1032" s="463">
        <v>5.21</v>
      </c>
      <c r="H1032" s="463">
        <v>5.6150000000000002</v>
      </c>
      <c r="I1032" s="463">
        <v>92.458333333333329</v>
      </c>
      <c r="J1032" s="466">
        <v>0.04</v>
      </c>
      <c r="K1032" s="139" t="s">
        <v>572</v>
      </c>
    </row>
    <row r="1033" spans="1:11" ht="15" customHeight="1" x14ac:dyDescent="0.25">
      <c r="A1033" s="457"/>
      <c r="B1033" s="561" t="s">
        <v>573</v>
      </c>
      <c r="C1033" s="595"/>
      <c r="D1033" s="468">
        <v>33.299999999999997</v>
      </c>
      <c r="E1033" s="468">
        <v>31.7</v>
      </c>
      <c r="F1033" s="561"/>
      <c r="G1033" s="457"/>
      <c r="H1033" s="457"/>
      <c r="I1033" s="457"/>
      <c r="J1033" s="595"/>
      <c r="K1033" s="139"/>
    </row>
    <row r="1034" spans="1:11" ht="15" customHeight="1" x14ac:dyDescent="0.25">
      <c r="A1034" s="457"/>
      <c r="B1034" s="561" t="s">
        <v>295</v>
      </c>
      <c r="C1034" s="595"/>
      <c r="D1034" s="468">
        <v>33.299999999999997</v>
      </c>
      <c r="E1034" s="468">
        <v>31.7</v>
      </c>
      <c r="F1034" s="561"/>
      <c r="G1034" s="457"/>
      <c r="H1034" s="139"/>
      <c r="I1034" s="561"/>
      <c r="J1034" s="457"/>
      <c r="K1034" s="139"/>
    </row>
    <row r="1035" spans="1:11" ht="15" customHeight="1" x14ac:dyDescent="0.25">
      <c r="A1035" s="457"/>
      <c r="B1035" s="561" t="s">
        <v>40</v>
      </c>
      <c r="C1035" s="595"/>
      <c r="D1035" s="468">
        <v>12</v>
      </c>
      <c r="E1035" s="468">
        <v>10</v>
      </c>
      <c r="F1035" s="561"/>
      <c r="G1035" s="457"/>
      <c r="H1035" s="139"/>
      <c r="I1035" s="596"/>
      <c r="J1035" s="595"/>
      <c r="K1035" s="139"/>
    </row>
    <row r="1036" spans="1:11" ht="15" customHeight="1" x14ac:dyDescent="0.25">
      <c r="A1036" s="457"/>
      <c r="B1036" s="597" t="s">
        <v>128</v>
      </c>
      <c r="C1036" s="595"/>
      <c r="D1036" s="468">
        <v>1.5</v>
      </c>
      <c r="E1036" s="468">
        <v>1.5</v>
      </c>
      <c r="F1036" s="561"/>
      <c r="G1036" s="457"/>
      <c r="H1036" s="139"/>
      <c r="I1036" s="596"/>
      <c r="J1036" s="595"/>
      <c r="K1036" s="139"/>
    </row>
    <row r="1037" spans="1:11" ht="15" customHeight="1" x14ac:dyDescent="0.25">
      <c r="A1037" s="457"/>
      <c r="B1037" s="561" t="s">
        <v>175</v>
      </c>
      <c r="C1037" s="595"/>
      <c r="D1037" s="468">
        <v>6.7</v>
      </c>
      <c r="E1037" s="468">
        <v>6.7</v>
      </c>
      <c r="F1037" s="561"/>
      <c r="G1037" s="457"/>
      <c r="H1037" s="139"/>
      <c r="I1037" s="596"/>
      <c r="J1037" s="595"/>
      <c r="K1037" s="139"/>
    </row>
    <row r="1038" spans="1:11" ht="15" customHeight="1" x14ac:dyDescent="0.25">
      <c r="A1038" s="457"/>
      <c r="B1038" s="561" t="s">
        <v>134</v>
      </c>
      <c r="C1038" s="595"/>
      <c r="D1038" s="461">
        <v>10</v>
      </c>
      <c r="E1038" s="461">
        <v>10</v>
      </c>
      <c r="F1038" s="561"/>
      <c r="G1038" s="457"/>
      <c r="H1038" s="139"/>
      <c r="I1038" s="596"/>
      <c r="J1038" s="595"/>
      <c r="K1038" s="139"/>
    </row>
    <row r="1039" spans="1:11" ht="15" customHeight="1" x14ac:dyDescent="0.25">
      <c r="A1039" s="457"/>
      <c r="B1039" s="561" t="s">
        <v>186</v>
      </c>
      <c r="C1039" s="595"/>
      <c r="D1039" s="468">
        <v>0.5</v>
      </c>
      <c r="E1039" s="468">
        <v>0.5</v>
      </c>
      <c r="F1039" s="561"/>
      <c r="G1039" s="139"/>
      <c r="H1039" s="139"/>
      <c r="I1039" s="598"/>
      <c r="J1039" s="596"/>
      <c r="K1039" s="139"/>
    </row>
    <row r="1040" spans="1:11" ht="15" customHeight="1" x14ac:dyDescent="0.25">
      <c r="A1040" s="457"/>
      <c r="B1040" s="561" t="s">
        <v>574</v>
      </c>
      <c r="C1040" s="595"/>
      <c r="D1040" s="468">
        <v>3.4</v>
      </c>
      <c r="E1040" s="468">
        <v>3.4</v>
      </c>
      <c r="F1040" s="561"/>
      <c r="G1040" s="139"/>
      <c r="H1040" s="139"/>
      <c r="I1040" s="598"/>
      <c r="J1040" s="596"/>
      <c r="K1040" s="139"/>
    </row>
    <row r="1041" spans="1:11" ht="15" customHeight="1" x14ac:dyDescent="0.25">
      <c r="A1041" s="457"/>
      <c r="B1041" s="561" t="s">
        <v>48</v>
      </c>
      <c r="C1041" s="595"/>
      <c r="D1041" s="468"/>
      <c r="E1041" s="468">
        <v>60</v>
      </c>
      <c r="F1041" s="561"/>
      <c r="G1041" s="139"/>
      <c r="H1041" s="139"/>
      <c r="I1041" s="598"/>
      <c r="J1041" s="596"/>
      <c r="K1041" s="139"/>
    </row>
    <row r="1042" spans="1:11" ht="15" customHeight="1" x14ac:dyDescent="0.25">
      <c r="A1042" s="457"/>
      <c r="B1042" s="561" t="s">
        <v>128</v>
      </c>
      <c r="C1042" s="595"/>
      <c r="D1042" s="468">
        <v>1.5</v>
      </c>
      <c r="E1042" s="468">
        <v>1.5</v>
      </c>
      <c r="F1042" s="561"/>
      <c r="G1042" s="139"/>
      <c r="H1042" s="139"/>
      <c r="I1042" s="598"/>
      <c r="J1042" s="596"/>
      <c r="K1042" s="139"/>
    </row>
    <row r="1043" spans="1:11" ht="15" customHeight="1" x14ac:dyDescent="0.2">
      <c r="A1043" s="561" t="s">
        <v>384</v>
      </c>
      <c r="B1043" s="415"/>
      <c r="C1043" s="416">
        <v>120</v>
      </c>
      <c r="D1043" s="544"/>
      <c r="E1043" s="441"/>
      <c r="F1043" s="417">
        <v>2.0228571428571431</v>
      </c>
      <c r="G1043" s="418">
        <v>12.560000000000002</v>
      </c>
      <c r="H1043" s="417">
        <v>9.828571428571431</v>
      </c>
      <c r="I1043" s="418">
        <v>162.28571428571433</v>
      </c>
      <c r="J1043" s="417">
        <v>14.3</v>
      </c>
      <c r="K1043" s="656" t="s">
        <v>467</v>
      </c>
    </row>
    <row r="1044" spans="1:11" ht="15" customHeight="1" x14ac:dyDescent="0.2">
      <c r="A1044" s="415"/>
      <c r="B1044" s="415" t="s">
        <v>131</v>
      </c>
      <c r="C1044" s="656"/>
      <c r="D1044" s="417">
        <v>53.2</v>
      </c>
      <c r="E1044" s="418">
        <v>40</v>
      </c>
      <c r="F1044" s="544"/>
      <c r="G1044" s="441"/>
      <c r="H1044" s="544"/>
      <c r="I1044" s="441"/>
      <c r="J1044" s="544"/>
      <c r="K1044" s="656"/>
    </row>
    <row r="1045" spans="1:11" ht="15" customHeight="1" x14ac:dyDescent="0.2">
      <c r="A1045" s="415"/>
      <c r="B1045" s="415" t="s">
        <v>80</v>
      </c>
      <c r="C1045" s="656"/>
      <c r="D1045" s="417">
        <v>24</v>
      </c>
      <c r="E1045" s="418">
        <v>19.2</v>
      </c>
      <c r="F1045" s="544"/>
      <c r="G1045" s="441"/>
      <c r="H1045" s="544"/>
      <c r="I1045" s="441"/>
      <c r="J1045" s="544"/>
      <c r="K1045" s="656"/>
    </row>
    <row r="1046" spans="1:11" ht="15" customHeight="1" x14ac:dyDescent="0.2">
      <c r="A1046" s="415"/>
      <c r="B1046" s="415" t="s">
        <v>380</v>
      </c>
      <c r="C1046" s="656"/>
      <c r="D1046" s="417"/>
      <c r="E1046" s="418">
        <v>18</v>
      </c>
      <c r="F1046" s="544"/>
      <c r="G1046" s="441"/>
      <c r="H1046" s="544"/>
      <c r="I1046" s="441"/>
      <c r="J1046" s="544"/>
      <c r="K1046" s="656"/>
    </row>
    <row r="1047" spans="1:11" ht="15" customHeight="1" x14ac:dyDescent="0.2">
      <c r="A1047" s="415"/>
      <c r="B1047" s="415" t="s">
        <v>40</v>
      </c>
      <c r="C1047" s="656"/>
      <c r="D1047" s="417">
        <v>20.399999999999999</v>
      </c>
      <c r="E1047" s="418">
        <v>16.8</v>
      </c>
      <c r="F1047" s="544"/>
      <c r="G1047" s="441"/>
      <c r="H1047" s="544"/>
      <c r="I1047" s="441"/>
      <c r="J1047" s="544"/>
      <c r="K1047" s="656"/>
    </row>
    <row r="1048" spans="1:11" ht="15" customHeight="1" x14ac:dyDescent="0.2">
      <c r="A1048" s="415"/>
      <c r="B1048" s="415" t="s">
        <v>149</v>
      </c>
      <c r="C1048" s="656"/>
      <c r="D1048" s="417"/>
      <c r="E1048" s="418">
        <v>13.2</v>
      </c>
      <c r="F1048" s="544"/>
      <c r="G1048" s="441"/>
      <c r="H1048" s="544"/>
      <c r="I1048" s="441"/>
      <c r="J1048" s="544"/>
      <c r="K1048" s="656"/>
    </row>
    <row r="1049" spans="1:11" ht="15" customHeight="1" x14ac:dyDescent="0.2">
      <c r="A1049" s="415"/>
      <c r="B1049" s="415" t="s">
        <v>185</v>
      </c>
      <c r="C1049" s="656"/>
      <c r="D1049" s="417">
        <v>32.75</v>
      </c>
      <c r="E1049" s="418">
        <v>26.2</v>
      </c>
      <c r="F1049" s="544"/>
      <c r="G1049" s="441"/>
      <c r="H1049" s="544"/>
      <c r="I1049" s="441"/>
      <c r="J1049" s="544"/>
      <c r="K1049" s="656"/>
    </row>
    <row r="1050" spans="1:11" ht="15" customHeight="1" x14ac:dyDescent="0.2">
      <c r="A1050" s="415"/>
      <c r="B1050" s="415" t="s">
        <v>381</v>
      </c>
      <c r="C1050" s="656"/>
      <c r="D1050" s="544"/>
      <c r="E1050" s="418">
        <v>24</v>
      </c>
      <c r="F1050" s="544"/>
      <c r="G1050" s="441"/>
      <c r="H1050" s="544"/>
      <c r="I1050" s="441"/>
      <c r="J1050" s="544"/>
      <c r="K1050" s="656"/>
    </row>
    <row r="1051" spans="1:11" ht="15" customHeight="1" x14ac:dyDescent="0.2">
      <c r="A1051" s="415"/>
      <c r="B1051" s="415" t="s">
        <v>209</v>
      </c>
      <c r="C1051" s="656"/>
      <c r="D1051" s="417">
        <v>0.6</v>
      </c>
      <c r="E1051" s="418">
        <v>0.6</v>
      </c>
      <c r="F1051" s="544"/>
      <c r="G1051" s="441"/>
      <c r="H1051" s="544"/>
      <c r="I1051" s="441"/>
      <c r="J1051" s="544"/>
      <c r="K1051" s="656"/>
    </row>
    <row r="1052" spans="1:11" ht="15" customHeight="1" x14ac:dyDescent="0.2">
      <c r="A1052" s="415"/>
      <c r="B1052" s="415" t="s">
        <v>46</v>
      </c>
      <c r="C1052" s="656"/>
      <c r="D1052" s="417">
        <v>4</v>
      </c>
      <c r="E1052" s="418">
        <v>4</v>
      </c>
      <c r="F1052" s="544"/>
      <c r="G1052" s="441"/>
      <c r="H1052" s="544"/>
      <c r="I1052" s="441"/>
      <c r="J1052" s="544"/>
      <c r="K1052" s="656"/>
    </row>
    <row r="1053" spans="1:11" ht="15" customHeight="1" x14ac:dyDescent="0.2">
      <c r="A1053" s="415"/>
      <c r="B1053" s="561" t="s">
        <v>382</v>
      </c>
      <c r="C1053" s="656"/>
      <c r="D1053" s="417"/>
      <c r="E1053" s="418"/>
      <c r="F1053" s="544"/>
      <c r="G1053" s="441"/>
      <c r="H1053" s="544"/>
      <c r="I1053" s="441"/>
      <c r="J1053" s="544"/>
      <c r="K1053" s="656" t="s">
        <v>468</v>
      </c>
    </row>
    <row r="1054" spans="1:11" ht="15" customHeight="1" x14ac:dyDescent="0.2">
      <c r="A1054" s="415"/>
      <c r="B1054" s="415" t="s">
        <v>64</v>
      </c>
      <c r="C1054" s="656"/>
      <c r="D1054" s="417">
        <v>35</v>
      </c>
      <c r="E1054" s="418">
        <v>35</v>
      </c>
      <c r="F1054" s="544"/>
      <c r="G1054" s="441"/>
      <c r="H1054" s="544"/>
      <c r="I1054" s="441"/>
      <c r="J1054" s="544"/>
      <c r="K1054" s="656"/>
    </row>
    <row r="1055" spans="1:11" ht="15" customHeight="1" x14ac:dyDescent="0.2">
      <c r="A1055" s="415"/>
      <c r="B1055" s="415" t="s">
        <v>31</v>
      </c>
      <c r="C1055" s="656"/>
      <c r="D1055" s="417">
        <v>1.58</v>
      </c>
      <c r="E1055" s="418">
        <v>1.58</v>
      </c>
      <c r="F1055" s="544"/>
      <c r="G1055" s="441"/>
      <c r="H1055" s="544"/>
      <c r="I1055" s="441"/>
      <c r="J1055" s="544"/>
      <c r="K1055" s="656"/>
    </row>
    <row r="1056" spans="1:11" ht="15" customHeight="1" x14ac:dyDescent="0.2">
      <c r="A1056" s="415"/>
      <c r="B1056" s="415" t="s">
        <v>50</v>
      </c>
      <c r="C1056" s="656"/>
      <c r="D1056" s="417">
        <v>1.58</v>
      </c>
      <c r="E1056" s="418">
        <v>1.58</v>
      </c>
      <c r="F1056" s="544"/>
      <c r="G1056" s="441"/>
      <c r="H1056" s="544"/>
      <c r="I1056" s="441"/>
      <c r="J1056" s="544"/>
      <c r="K1056" s="656"/>
    </row>
    <row r="1057" spans="1:11" ht="15" customHeight="1" x14ac:dyDescent="0.2">
      <c r="A1057" s="415"/>
      <c r="B1057" s="415" t="s">
        <v>45</v>
      </c>
      <c r="C1057" s="656"/>
      <c r="D1057" s="417">
        <v>2.63</v>
      </c>
      <c r="E1057" s="418">
        <v>2.1</v>
      </c>
      <c r="F1057" s="544"/>
      <c r="G1057" s="441"/>
      <c r="H1057" s="544"/>
      <c r="I1057" s="441"/>
      <c r="J1057" s="544"/>
      <c r="K1057" s="656"/>
    </row>
    <row r="1058" spans="1:11" ht="15" customHeight="1" x14ac:dyDescent="0.2">
      <c r="A1058" s="415"/>
      <c r="B1058" s="415" t="s">
        <v>40</v>
      </c>
      <c r="C1058" s="656"/>
      <c r="D1058" s="417">
        <v>1.26</v>
      </c>
      <c r="E1058" s="418">
        <v>1.05</v>
      </c>
      <c r="F1058" s="544"/>
      <c r="G1058" s="441"/>
      <c r="H1058" s="544"/>
      <c r="I1058" s="441"/>
      <c r="J1058" s="544"/>
      <c r="K1058" s="656"/>
    </row>
    <row r="1059" spans="1:11" ht="15" customHeight="1" x14ac:dyDescent="0.2">
      <c r="A1059" s="415"/>
      <c r="B1059" s="415" t="s">
        <v>141</v>
      </c>
      <c r="C1059" s="656"/>
      <c r="D1059" s="417">
        <v>2.1</v>
      </c>
      <c r="E1059" s="418">
        <v>2.1</v>
      </c>
      <c r="F1059" s="544"/>
      <c r="G1059" s="441"/>
      <c r="H1059" s="544"/>
      <c r="I1059" s="441"/>
      <c r="J1059" s="544"/>
      <c r="K1059" s="656"/>
    </row>
    <row r="1060" spans="1:11" ht="15" customHeight="1" x14ac:dyDescent="0.2">
      <c r="A1060" s="415"/>
      <c r="B1060" s="415" t="s">
        <v>31</v>
      </c>
      <c r="C1060" s="656"/>
      <c r="D1060" s="417">
        <v>0.53</v>
      </c>
      <c r="E1060" s="418">
        <v>0.53</v>
      </c>
      <c r="F1060" s="544"/>
      <c r="G1060" s="441"/>
      <c r="H1060" s="544"/>
      <c r="I1060" s="441"/>
      <c r="J1060" s="544"/>
      <c r="K1060" s="656"/>
    </row>
    <row r="1061" spans="1:11" ht="15" customHeight="1" x14ac:dyDescent="0.2">
      <c r="A1061" s="415"/>
      <c r="B1061" s="415" t="s">
        <v>59</v>
      </c>
      <c r="C1061" s="656"/>
      <c r="D1061" s="417">
        <v>0.35</v>
      </c>
      <c r="E1061" s="418">
        <v>0.35</v>
      </c>
      <c r="F1061" s="544"/>
      <c r="G1061" s="441"/>
      <c r="H1061" s="544"/>
      <c r="I1061" s="441"/>
      <c r="J1061" s="544"/>
      <c r="K1061" s="656"/>
    </row>
    <row r="1062" spans="1:11" ht="15" customHeight="1" x14ac:dyDescent="0.2">
      <c r="A1062" s="415"/>
      <c r="B1062" s="415" t="s">
        <v>209</v>
      </c>
      <c r="C1062" s="656"/>
      <c r="D1062" s="417">
        <v>0.35</v>
      </c>
      <c r="E1062" s="418">
        <v>0.35</v>
      </c>
      <c r="F1062" s="544"/>
      <c r="G1062" s="441"/>
      <c r="H1062" s="544"/>
      <c r="I1062" s="441"/>
      <c r="J1062" s="544"/>
      <c r="K1062" s="656"/>
    </row>
    <row r="1063" spans="1:11" ht="15" customHeight="1" x14ac:dyDescent="0.2">
      <c r="A1063" s="415"/>
      <c r="B1063" s="415" t="s">
        <v>383</v>
      </c>
      <c r="C1063" s="656"/>
      <c r="D1063" s="417"/>
      <c r="E1063" s="418">
        <v>35</v>
      </c>
      <c r="F1063" s="544"/>
      <c r="G1063" s="441"/>
      <c r="H1063" s="544"/>
      <c r="I1063" s="441"/>
      <c r="J1063" s="544"/>
      <c r="K1063" s="656"/>
    </row>
    <row r="1064" spans="1:11" ht="15" customHeight="1" x14ac:dyDescent="0.2">
      <c r="A1064" s="415"/>
      <c r="B1064" s="415" t="s">
        <v>385</v>
      </c>
      <c r="C1064" s="656"/>
      <c r="D1064" s="417"/>
      <c r="E1064" s="418">
        <v>120</v>
      </c>
      <c r="F1064" s="544"/>
      <c r="G1064" s="441"/>
      <c r="H1064" s="544"/>
      <c r="I1064" s="441"/>
      <c r="J1064" s="544"/>
      <c r="K1064" s="656"/>
    </row>
    <row r="1065" spans="1:11" ht="15" customHeight="1" x14ac:dyDescent="0.2">
      <c r="A1065" s="508" t="s">
        <v>262</v>
      </c>
      <c r="B1065" s="436"/>
      <c r="C1065" s="453">
        <v>150</v>
      </c>
      <c r="D1065" s="454"/>
      <c r="E1065" s="418"/>
      <c r="F1065" s="509">
        <v>0.4965</v>
      </c>
      <c r="G1065" s="418">
        <v>6.7500000000000004E-2</v>
      </c>
      <c r="H1065" s="454">
        <v>14</v>
      </c>
      <c r="I1065" s="510">
        <v>59.6</v>
      </c>
      <c r="J1065" s="511">
        <v>0.45</v>
      </c>
      <c r="K1065" s="358" t="s">
        <v>263</v>
      </c>
    </row>
    <row r="1066" spans="1:11" ht="15" customHeight="1" x14ac:dyDescent="0.2">
      <c r="A1066" s="512"/>
      <c r="B1066" s="436" t="s">
        <v>264</v>
      </c>
      <c r="C1066" s="453"/>
      <c r="D1066" s="454">
        <v>12.75</v>
      </c>
      <c r="E1066" s="418">
        <v>12.5</v>
      </c>
      <c r="F1066" s="481"/>
      <c r="G1066" s="453"/>
      <c r="H1066" s="481"/>
      <c r="I1066" s="510"/>
      <c r="J1066" s="481"/>
      <c r="K1066" s="197"/>
    </row>
    <row r="1067" spans="1:11" ht="15" customHeight="1" x14ac:dyDescent="0.2">
      <c r="A1067" s="512"/>
      <c r="B1067" s="436" t="s">
        <v>29</v>
      </c>
      <c r="C1067" s="453"/>
      <c r="D1067" s="454">
        <v>5</v>
      </c>
      <c r="E1067" s="418">
        <v>5</v>
      </c>
      <c r="F1067" s="481"/>
      <c r="G1067" s="453"/>
      <c r="H1067" s="481"/>
      <c r="I1067" s="510"/>
      <c r="J1067" s="481"/>
      <c r="K1067" s="197"/>
    </row>
    <row r="1068" spans="1:11" ht="15" customHeight="1" x14ac:dyDescent="0.2">
      <c r="A1068" s="512"/>
      <c r="B1068" s="436" t="s">
        <v>64</v>
      </c>
      <c r="C1068" s="453"/>
      <c r="D1068" s="454">
        <v>152</v>
      </c>
      <c r="E1068" s="418">
        <v>152</v>
      </c>
      <c r="F1068" s="481"/>
      <c r="G1068" s="453"/>
      <c r="H1068" s="481"/>
      <c r="I1068" s="510"/>
      <c r="J1068" s="481"/>
      <c r="K1068" s="197"/>
    </row>
    <row r="1069" spans="1:11" ht="15" customHeight="1" thickBot="1" x14ac:dyDescent="0.25">
      <c r="A1069" s="414" t="s">
        <v>208</v>
      </c>
      <c r="B1069" s="436"/>
      <c r="C1069" s="453">
        <v>40</v>
      </c>
      <c r="D1069" s="481">
        <v>40</v>
      </c>
      <c r="E1069" s="453">
        <v>40</v>
      </c>
      <c r="F1069" s="454">
        <v>2.6399999999999997</v>
      </c>
      <c r="G1069" s="513">
        <v>0.48</v>
      </c>
      <c r="H1069" s="454">
        <v>15.84</v>
      </c>
      <c r="I1069" s="513">
        <v>79.2</v>
      </c>
      <c r="J1069" s="481"/>
      <c r="K1069" s="375" t="s">
        <v>544</v>
      </c>
    </row>
    <row r="1070" spans="1:11" ht="15" customHeight="1" thickBot="1" x14ac:dyDescent="0.25">
      <c r="A1070" s="473" t="s">
        <v>37</v>
      </c>
      <c r="B1070" s="474"/>
      <c r="C1070" s="514">
        <v>550</v>
      </c>
      <c r="D1070" s="476"/>
      <c r="E1070" s="477"/>
      <c r="F1070" s="515">
        <f>F1012+F1015+F1032+F1043+F1065+F1069</f>
        <v>15.240390476190477</v>
      </c>
      <c r="G1070" s="515">
        <f t="shared" ref="G1070:J1070" si="30">G1012+G1015+G1032+G1043+G1065+G1069</f>
        <v>22.7363</v>
      </c>
      <c r="H1070" s="515">
        <f t="shared" si="30"/>
        <v>57.36007142857143</v>
      </c>
      <c r="I1070" s="515">
        <f t="shared" si="30"/>
        <v>506.63404761904764</v>
      </c>
      <c r="J1070" s="515">
        <f t="shared" si="30"/>
        <v>22.04</v>
      </c>
      <c r="K1070" s="376"/>
    </row>
    <row r="1071" spans="1:11" ht="15" customHeight="1" x14ac:dyDescent="0.2">
      <c r="A1071" s="516"/>
      <c r="B1071" s="516" t="s">
        <v>256</v>
      </c>
      <c r="C1071" s="517"/>
      <c r="D1071" s="518"/>
      <c r="E1071" s="519"/>
      <c r="F1071" s="520"/>
      <c r="G1071" s="521"/>
      <c r="H1071" s="520"/>
      <c r="I1071" s="521"/>
      <c r="J1071" s="520"/>
      <c r="K1071" s="197"/>
    </row>
    <row r="1072" spans="1:11" ht="15" customHeight="1" x14ac:dyDescent="0.25">
      <c r="A1072" s="482" t="s">
        <v>210</v>
      </c>
      <c r="B1072" s="522"/>
      <c r="C1072" s="523" t="s">
        <v>239</v>
      </c>
      <c r="D1072" s="524"/>
      <c r="E1072" s="484"/>
      <c r="F1072" s="488">
        <v>12.08</v>
      </c>
      <c r="G1072" s="486">
        <v>21.52</v>
      </c>
      <c r="H1072" s="489">
        <v>2.29</v>
      </c>
      <c r="I1072" s="486">
        <v>251.03</v>
      </c>
      <c r="J1072" s="489">
        <v>0.25</v>
      </c>
      <c r="K1072" s="358" t="s">
        <v>545</v>
      </c>
    </row>
    <row r="1073" spans="1:11" ht="15" customHeight="1" x14ac:dyDescent="0.25">
      <c r="A1073" s="482"/>
      <c r="B1073" s="458" t="s">
        <v>55</v>
      </c>
      <c r="C1073" s="523"/>
      <c r="D1073" s="489">
        <v>96</v>
      </c>
      <c r="E1073" s="486">
        <v>80</v>
      </c>
      <c r="F1073" s="489"/>
      <c r="G1073" s="486"/>
      <c r="H1073" s="489"/>
      <c r="I1073" s="486"/>
      <c r="J1073" s="489"/>
      <c r="K1073" s="358"/>
    </row>
    <row r="1074" spans="1:11" ht="15" customHeight="1" x14ac:dyDescent="0.25">
      <c r="A1074" s="482"/>
      <c r="B1074" s="522" t="s">
        <v>160</v>
      </c>
      <c r="C1074" s="523"/>
      <c r="D1074" s="489">
        <v>55</v>
      </c>
      <c r="E1074" s="486">
        <v>55</v>
      </c>
      <c r="F1074" s="489"/>
      <c r="G1074" s="486"/>
      <c r="H1074" s="489"/>
      <c r="I1074" s="486"/>
      <c r="J1074" s="489"/>
      <c r="K1074" s="358"/>
    </row>
    <row r="1075" spans="1:11" ht="15" customHeight="1" x14ac:dyDescent="0.25">
      <c r="A1075" s="482"/>
      <c r="B1075" s="522" t="s">
        <v>190</v>
      </c>
      <c r="C1075" s="523"/>
      <c r="D1075" s="489"/>
      <c r="E1075" s="486">
        <v>135</v>
      </c>
      <c r="F1075" s="489"/>
      <c r="G1075" s="486"/>
      <c r="H1075" s="489"/>
      <c r="I1075" s="486"/>
      <c r="J1075" s="489"/>
      <c r="K1075" s="358"/>
    </row>
    <row r="1076" spans="1:11" ht="15" customHeight="1" x14ac:dyDescent="0.25">
      <c r="A1076" s="482"/>
      <c r="B1076" s="522" t="s">
        <v>56</v>
      </c>
      <c r="C1076" s="523"/>
      <c r="D1076" s="489">
        <v>2</v>
      </c>
      <c r="E1076" s="486">
        <v>2</v>
      </c>
      <c r="F1076" s="489"/>
      <c r="G1076" s="486"/>
      <c r="H1076" s="489"/>
      <c r="I1076" s="486"/>
      <c r="J1076" s="489"/>
      <c r="K1076" s="358"/>
    </row>
    <row r="1077" spans="1:11" ht="15" customHeight="1" x14ac:dyDescent="0.25">
      <c r="A1077" s="482"/>
      <c r="B1077" s="522" t="s">
        <v>186</v>
      </c>
      <c r="C1077" s="523"/>
      <c r="D1077" s="489">
        <v>0.3</v>
      </c>
      <c r="E1077" s="486">
        <v>0.3</v>
      </c>
      <c r="F1077" s="489"/>
      <c r="G1077" s="486"/>
      <c r="H1077" s="489"/>
      <c r="I1077" s="486"/>
      <c r="J1077" s="489"/>
      <c r="K1077" s="358"/>
    </row>
    <row r="1078" spans="1:11" ht="15" customHeight="1" x14ac:dyDescent="0.25">
      <c r="A1078" s="482"/>
      <c r="B1078" s="522" t="s">
        <v>191</v>
      </c>
      <c r="C1078" s="523"/>
      <c r="D1078" s="489"/>
      <c r="E1078" s="486">
        <v>130</v>
      </c>
      <c r="F1078" s="489"/>
      <c r="G1078" s="486"/>
      <c r="H1078" s="489"/>
      <c r="I1078" s="486"/>
      <c r="J1078" s="489"/>
      <c r="K1078" s="358"/>
    </row>
    <row r="1079" spans="1:11" ht="15" customHeight="1" x14ac:dyDescent="0.2">
      <c r="A1079" s="414" t="s">
        <v>215</v>
      </c>
      <c r="B1079" s="436"/>
      <c r="C1079" s="453" t="s">
        <v>549</v>
      </c>
      <c r="D1079" s="481"/>
      <c r="E1079" s="453"/>
      <c r="F1079" s="454">
        <v>6.9500000000000006E-2</v>
      </c>
      <c r="G1079" s="418">
        <v>1.6E-2</v>
      </c>
      <c r="H1079" s="454">
        <v>10.743</v>
      </c>
      <c r="I1079" s="418">
        <v>43.335000000000001</v>
      </c>
      <c r="J1079" s="481">
        <v>0.02</v>
      </c>
      <c r="K1079" s="197" t="s">
        <v>550</v>
      </c>
    </row>
    <row r="1080" spans="1:11" ht="15" customHeight="1" x14ac:dyDescent="0.2">
      <c r="A1080" s="414"/>
      <c r="B1080" s="436" t="s">
        <v>207</v>
      </c>
      <c r="C1080" s="453"/>
      <c r="D1080" s="481">
        <v>0.5</v>
      </c>
      <c r="E1080" s="453">
        <v>0.5</v>
      </c>
      <c r="F1080" s="481"/>
      <c r="G1080" s="453"/>
      <c r="H1080" s="481"/>
      <c r="I1080" s="453"/>
      <c r="J1080" s="481"/>
      <c r="K1080" s="197"/>
    </row>
    <row r="1081" spans="1:11" ht="15" customHeight="1" x14ac:dyDescent="0.2">
      <c r="A1081" s="414"/>
      <c r="B1081" s="436" t="s">
        <v>134</v>
      </c>
      <c r="C1081" s="453"/>
      <c r="D1081" s="481">
        <v>170</v>
      </c>
      <c r="E1081" s="453">
        <v>170</v>
      </c>
      <c r="F1081" s="481"/>
      <c r="G1081" s="453"/>
      <c r="H1081" s="481"/>
      <c r="I1081" s="453"/>
      <c r="J1081" s="481"/>
      <c r="K1081" s="197"/>
    </row>
    <row r="1082" spans="1:11" ht="15" customHeight="1" x14ac:dyDescent="0.2">
      <c r="A1082" s="414"/>
      <c r="B1082" s="436" t="s">
        <v>188</v>
      </c>
      <c r="C1082" s="453"/>
      <c r="D1082" s="481">
        <v>10</v>
      </c>
      <c r="E1082" s="453">
        <v>10</v>
      </c>
      <c r="F1082" s="481"/>
      <c r="G1082" s="453"/>
      <c r="H1082" s="481"/>
      <c r="I1082" s="453"/>
      <c r="J1082" s="481"/>
      <c r="K1082" s="197"/>
    </row>
    <row r="1083" spans="1:11" ht="15" customHeight="1" x14ac:dyDescent="0.2">
      <c r="A1083" s="415" t="s">
        <v>523</v>
      </c>
      <c r="B1083" s="436"/>
      <c r="C1083" s="453">
        <v>30</v>
      </c>
      <c r="D1083" s="454"/>
      <c r="E1083" s="418"/>
      <c r="F1083" s="454">
        <v>2.11</v>
      </c>
      <c r="G1083" s="418">
        <v>2.4</v>
      </c>
      <c r="H1083" s="454">
        <v>14.61</v>
      </c>
      <c r="I1083" s="418">
        <v>88.5</v>
      </c>
      <c r="J1083" s="454">
        <v>5.0000000000000001E-3</v>
      </c>
      <c r="K1083" s="197" t="s">
        <v>546</v>
      </c>
    </row>
    <row r="1084" spans="1:11" ht="15" customHeight="1" x14ac:dyDescent="0.2">
      <c r="A1084" s="415"/>
      <c r="B1084" s="436" t="s">
        <v>91</v>
      </c>
      <c r="C1084" s="525"/>
      <c r="D1084" s="454">
        <v>17</v>
      </c>
      <c r="E1084" s="418">
        <v>17</v>
      </c>
      <c r="F1084" s="428"/>
      <c r="G1084" s="441"/>
      <c r="H1084" s="428"/>
      <c r="I1084" s="441"/>
      <c r="J1084" s="428"/>
      <c r="K1084" s="197"/>
    </row>
    <row r="1085" spans="1:11" ht="15" customHeight="1" x14ac:dyDescent="0.2">
      <c r="A1085" s="415"/>
      <c r="B1085" s="436" t="s">
        <v>142</v>
      </c>
      <c r="C1085" s="525"/>
      <c r="D1085" s="454">
        <v>0.5</v>
      </c>
      <c r="E1085" s="418">
        <v>0.5</v>
      </c>
      <c r="F1085" s="428"/>
      <c r="G1085" s="441"/>
      <c r="H1085" s="428"/>
      <c r="I1085" s="441"/>
      <c r="J1085" s="428"/>
      <c r="K1085" s="197"/>
    </row>
    <row r="1086" spans="1:11" ht="15" customHeight="1" x14ac:dyDescent="0.2">
      <c r="A1086" s="415"/>
      <c r="B1086" s="436" t="s">
        <v>59</v>
      </c>
      <c r="C1086" s="525"/>
      <c r="D1086" s="454">
        <v>5</v>
      </c>
      <c r="E1086" s="418">
        <v>5</v>
      </c>
      <c r="F1086" s="428"/>
      <c r="G1086" s="441"/>
      <c r="H1086" s="428"/>
      <c r="I1086" s="441"/>
      <c r="J1086" s="428"/>
      <c r="K1086" s="197"/>
    </row>
    <row r="1087" spans="1:11" ht="15" customHeight="1" x14ac:dyDescent="0.2">
      <c r="A1087" s="415"/>
      <c r="B1087" s="436" t="s">
        <v>547</v>
      </c>
      <c r="C1087" s="525"/>
      <c r="D1087" s="454">
        <v>1</v>
      </c>
      <c r="E1087" s="418">
        <v>1</v>
      </c>
      <c r="F1087" s="428"/>
      <c r="G1087" s="441"/>
      <c r="H1087" s="428"/>
      <c r="I1087" s="441"/>
      <c r="J1087" s="428"/>
      <c r="K1087" s="197"/>
    </row>
    <row r="1088" spans="1:11" ht="15" customHeight="1" x14ac:dyDescent="0.2">
      <c r="A1088" s="415"/>
      <c r="B1088" s="436" t="s">
        <v>31</v>
      </c>
      <c r="C1088" s="525"/>
      <c r="D1088" s="454">
        <v>2.5</v>
      </c>
      <c r="E1088" s="418">
        <v>2.5</v>
      </c>
      <c r="F1088" s="428"/>
      <c r="G1088" s="441"/>
      <c r="H1088" s="428"/>
      <c r="I1088" s="441"/>
      <c r="J1088" s="428"/>
      <c r="K1088" s="197"/>
    </row>
    <row r="1089" spans="1:11" ht="15" customHeight="1" x14ac:dyDescent="0.2">
      <c r="A1089" s="415"/>
      <c r="B1089" s="436" t="s">
        <v>160</v>
      </c>
      <c r="C1089" s="525"/>
      <c r="D1089" s="454">
        <v>2.5</v>
      </c>
      <c r="E1089" s="418">
        <v>2.5</v>
      </c>
      <c r="F1089" s="428"/>
      <c r="G1089" s="441"/>
      <c r="H1089" s="428"/>
      <c r="I1089" s="441"/>
      <c r="J1089" s="428"/>
      <c r="K1089" s="197"/>
    </row>
    <row r="1090" spans="1:11" ht="15" customHeight="1" x14ac:dyDescent="0.2">
      <c r="A1090" s="415"/>
      <c r="B1090" s="436" t="s">
        <v>55</v>
      </c>
      <c r="C1090" s="525"/>
      <c r="D1090" s="454">
        <v>1.2</v>
      </c>
      <c r="E1090" s="418">
        <v>1</v>
      </c>
      <c r="F1090" s="428"/>
      <c r="G1090" s="441"/>
      <c r="H1090" s="428"/>
      <c r="I1090" s="441"/>
      <c r="J1090" s="428"/>
      <c r="K1090" s="197"/>
    </row>
    <row r="1091" spans="1:11" ht="15" customHeight="1" x14ac:dyDescent="0.2">
      <c r="A1091" s="415"/>
      <c r="B1091" s="436" t="s">
        <v>548</v>
      </c>
      <c r="C1091" s="525"/>
      <c r="D1091" s="454">
        <v>0.9</v>
      </c>
      <c r="E1091" s="418">
        <v>0.75</v>
      </c>
      <c r="F1091" s="428"/>
      <c r="G1091" s="441"/>
      <c r="H1091" s="428"/>
      <c r="I1091" s="441"/>
      <c r="J1091" s="428"/>
      <c r="K1091" s="197"/>
    </row>
    <row r="1092" spans="1:11" ht="15" customHeight="1" x14ac:dyDescent="0.2">
      <c r="A1092" s="415"/>
      <c r="B1092" s="436" t="s">
        <v>92</v>
      </c>
      <c r="C1092" s="525"/>
      <c r="D1092" s="454">
        <v>0.13</v>
      </c>
      <c r="E1092" s="418">
        <v>0.13</v>
      </c>
      <c r="F1092" s="428"/>
      <c r="G1092" s="441"/>
      <c r="H1092" s="428"/>
      <c r="I1092" s="441"/>
      <c r="J1092" s="428"/>
      <c r="K1092" s="197"/>
    </row>
    <row r="1093" spans="1:11" ht="15" customHeight="1" x14ac:dyDescent="0.2">
      <c r="A1093" s="415"/>
      <c r="B1093" s="455" t="s">
        <v>186</v>
      </c>
      <c r="C1093" s="525"/>
      <c r="D1093" s="454">
        <v>0.17</v>
      </c>
      <c r="E1093" s="418">
        <v>0.17</v>
      </c>
      <c r="F1093" s="428"/>
      <c r="G1093" s="441"/>
      <c r="H1093" s="428"/>
      <c r="I1093" s="441"/>
      <c r="J1093" s="428"/>
      <c r="K1093" s="197"/>
    </row>
    <row r="1094" spans="1:11" ht="15" customHeight="1" x14ac:dyDescent="0.25">
      <c r="A1094" s="482" t="s">
        <v>52</v>
      </c>
      <c r="B1094" s="502"/>
      <c r="C1094" s="504">
        <v>100</v>
      </c>
      <c r="D1094" s="507">
        <v>100</v>
      </c>
      <c r="E1094" s="504">
        <v>100</v>
      </c>
      <c r="F1094" s="562">
        <v>0.4</v>
      </c>
      <c r="G1094" s="486">
        <v>0.4</v>
      </c>
      <c r="H1094" s="562">
        <v>9.8000000000000007</v>
      </c>
      <c r="I1094" s="486">
        <v>47</v>
      </c>
      <c r="J1094" s="562">
        <v>10</v>
      </c>
      <c r="K1094" s="139" t="s">
        <v>139</v>
      </c>
    </row>
    <row r="1095" spans="1:11" ht="15" customHeight="1" x14ac:dyDescent="0.25">
      <c r="A1095" s="482" t="s">
        <v>265</v>
      </c>
      <c r="B1095" s="614"/>
      <c r="C1095" s="486"/>
      <c r="D1095" s="507"/>
      <c r="E1095" s="504"/>
      <c r="F1095" s="562"/>
      <c r="G1095" s="486"/>
      <c r="H1095" s="562"/>
      <c r="I1095" s="486"/>
      <c r="J1095" s="612"/>
      <c r="K1095" s="139" t="s">
        <v>464</v>
      </c>
    </row>
    <row r="1096" spans="1:11" ht="15" customHeight="1" thickBot="1" x14ac:dyDescent="0.25">
      <c r="A1096" s="414" t="s">
        <v>175</v>
      </c>
      <c r="B1096" s="436"/>
      <c r="C1096" s="437">
        <v>20</v>
      </c>
      <c r="D1096" s="454">
        <v>20</v>
      </c>
      <c r="E1096" s="418">
        <v>20</v>
      </c>
      <c r="F1096" s="454">
        <v>1.52</v>
      </c>
      <c r="G1096" s="513">
        <v>0.16</v>
      </c>
      <c r="H1096" s="454">
        <v>9.84</v>
      </c>
      <c r="I1096" s="513">
        <v>47</v>
      </c>
      <c r="J1096" s="454">
        <v>0</v>
      </c>
      <c r="K1096" s="375" t="s">
        <v>551</v>
      </c>
    </row>
    <row r="1097" spans="1:11" ht="15" customHeight="1" thickBot="1" x14ac:dyDescent="0.25">
      <c r="A1097" s="530" t="s">
        <v>37</v>
      </c>
      <c r="B1097" s="531"/>
      <c r="C1097" s="532">
        <v>460</v>
      </c>
      <c r="D1097" s="533"/>
      <c r="E1097" s="534"/>
      <c r="F1097" s="535">
        <f>F1072+F1079+F1083+F1094+F1096</f>
        <v>16.179500000000001</v>
      </c>
      <c r="G1097" s="536">
        <f t="shared" ref="G1097:J1097" si="31">G1072+G1079+G1083+G1094+G1096</f>
        <v>24.495999999999995</v>
      </c>
      <c r="H1097" s="535">
        <f t="shared" si="31"/>
        <v>47.283000000000001</v>
      </c>
      <c r="I1097" s="536">
        <f t="shared" si="31"/>
        <v>476.86500000000001</v>
      </c>
      <c r="J1097" s="535">
        <f t="shared" si="31"/>
        <v>10.275</v>
      </c>
      <c r="K1097" s="360"/>
    </row>
    <row r="1098" spans="1:11" ht="15" customHeight="1" thickBot="1" x14ac:dyDescent="0.25">
      <c r="A1098" s="530" t="s">
        <v>60</v>
      </c>
      <c r="B1098" s="537"/>
      <c r="C1098" s="538">
        <f>C1006+C1010+C1070+C1097</f>
        <v>1530</v>
      </c>
      <c r="D1098" s="538"/>
      <c r="E1098" s="538"/>
      <c r="F1098" s="536">
        <f>F1006+F1010+F1070+F1097</f>
        <v>42.632890476190482</v>
      </c>
      <c r="G1098" s="536">
        <f>G1006+G1010+G1070+G1097</f>
        <v>61.7273</v>
      </c>
      <c r="H1098" s="536">
        <f>H1006+H1010+H1070+H1097</f>
        <v>138.20307142857143</v>
      </c>
      <c r="I1098" s="536">
        <f>I1006+I1010+I1070+I1097</f>
        <v>1294.9690476190476</v>
      </c>
      <c r="J1098" s="536">
        <f>J1006+J1010+J1070+J1097</f>
        <v>33.674999999999997</v>
      </c>
      <c r="K1098" s="360"/>
    </row>
    <row r="1099" spans="1:11" ht="15" customHeight="1" x14ac:dyDescent="0.2">
      <c r="A1099" s="425"/>
      <c r="B1099" s="425"/>
      <c r="C1099" s="539"/>
      <c r="D1099" s="539"/>
      <c r="E1099" s="539"/>
      <c r="F1099" s="539"/>
      <c r="G1099" s="539"/>
      <c r="H1099" s="539"/>
      <c r="I1099" s="539"/>
      <c r="J1099" s="539"/>
      <c r="K1099" s="421"/>
    </row>
    <row r="1100" spans="1:11" ht="15" customHeight="1" thickBot="1" x14ac:dyDescent="0.25">
      <c r="A1100" s="540" t="s">
        <v>508</v>
      </c>
      <c r="B1100" s="540"/>
      <c r="C1100" s="541"/>
      <c r="D1100" s="542"/>
      <c r="E1100" s="543"/>
      <c r="F1100" s="544"/>
      <c r="G1100" s="544"/>
      <c r="H1100" s="544"/>
      <c r="I1100" s="544"/>
      <c r="J1100" s="544"/>
      <c r="K1100" s="389"/>
    </row>
    <row r="1101" spans="1:11" ht="15" customHeight="1" x14ac:dyDescent="0.2">
      <c r="A1101" s="429" t="s">
        <v>5</v>
      </c>
      <c r="B1101" s="430"/>
      <c r="C1101" s="431" t="s">
        <v>6</v>
      </c>
      <c r="D1101" s="432" t="s">
        <v>7</v>
      </c>
      <c r="E1101" s="433" t="s">
        <v>7</v>
      </c>
      <c r="F1101" s="805" t="s">
        <v>8</v>
      </c>
      <c r="G1101" s="806"/>
      <c r="H1101" s="807"/>
      <c r="I1101" s="434" t="s">
        <v>9</v>
      </c>
      <c r="J1101" s="435" t="s">
        <v>10</v>
      </c>
      <c r="K1101" s="340" t="s">
        <v>62</v>
      </c>
    </row>
    <row r="1102" spans="1:11" ht="15" customHeight="1" thickBot="1" x14ac:dyDescent="0.25">
      <c r="A1102" s="414" t="s">
        <v>12</v>
      </c>
      <c r="B1102" s="436"/>
      <c r="C1102" s="416" t="s">
        <v>13</v>
      </c>
      <c r="D1102" s="437" t="s">
        <v>14</v>
      </c>
      <c r="E1102" s="438" t="s">
        <v>14</v>
      </c>
      <c r="F1102" s="439"/>
      <c r="G1102" s="440"/>
      <c r="H1102" s="440"/>
      <c r="I1102" s="441" t="s">
        <v>122</v>
      </c>
      <c r="J1102" s="428"/>
      <c r="K1102" s="344" t="s">
        <v>63</v>
      </c>
    </row>
    <row r="1103" spans="1:11" ht="15" customHeight="1" thickBot="1" x14ac:dyDescent="0.25">
      <c r="A1103" s="414"/>
      <c r="B1103" s="436"/>
      <c r="C1103" s="416"/>
      <c r="D1103" s="444" t="s">
        <v>16</v>
      </c>
      <c r="E1103" s="445" t="s">
        <v>17</v>
      </c>
      <c r="F1103" s="434" t="s">
        <v>18</v>
      </c>
      <c r="G1103" s="434" t="s">
        <v>19</v>
      </c>
      <c r="H1103" s="495" t="s">
        <v>20</v>
      </c>
      <c r="I1103" s="434" t="s">
        <v>21</v>
      </c>
      <c r="J1103" s="495" t="s">
        <v>22</v>
      </c>
      <c r="K1103" s="344"/>
    </row>
    <row r="1104" spans="1:11" ht="15" customHeight="1" x14ac:dyDescent="0.2">
      <c r="A1104" s="429"/>
      <c r="B1104" s="448" t="s">
        <v>23</v>
      </c>
      <c r="C1104" s="431"/>
      <c r="D1104" s="449"/>
      <c r="E1104" s="450"/>
      <c r="F1104" s="451"/>
      <c r="G1104" s="452"/>
      <c r="H1104" s="451"/>
      <c r="I1104" s="452"/>
      <c r="J1104" s="451"/>
      <c r="K1104" s="354"/>
    </row>
    <row r="1105" spans="1:11" ht="27.75" customHeight="1" x14ac:dyDescent="0.25">
      <c r="A1105" s="457" t="s">
        <v>552</v>
      </c>
      <c r="B1105" s="458"/>
      <c r="C1105" s="468" t="s">
        <v>578</v>
      </c>
      <c r="D1105" s="464"/>
      <c r="E1105" s="465"/>
      <c r="F1105" s="462">
        <v>5.32</v>
      </c>
      <c r="G1105" s="463">
        <v>5.6</v>
      </c>
      <c r="H1105" s="462">
        <v>35.51</v>
      </c>
      <c r="I1105" s="463">
        <v>214</v>
      </c>
      <c r="J1105" s="464">
        <v>0.67</v>
      </c>
      <c r="K1105" s="358" t="s">
        <v>579</v>
      </c>
    </row>
    <row r="1106" spans="1:11" ht="15" customHeight="1" x14ac:dyDescent="0.25">
      <c r="A1106" s="457"/>
      <c r="B1106" s="458" t="s">
        <v>555</v>
      </c>
      <c r="C1106" s="468"/>
      <c r="D1106" s="464">
        <v>18</v>
      </c>
      <c r="E1106" s="465">
        <v>18</v>
      </c>
      <c r="F1106" s="464"/>
      <c r="G1106" s="465"/>
      <c r="H1106" s="464"/>
      <c r="I1106" s="465"/>
      <c r="J1106" s="464"/>
      <c r="K1106" s="358"/>
    </row>
    <row r="1107" spans="1:11" ht="15" customHeight="1" x14ac:dyDescent="0.25">
      <c r="A1107" s="457"/>
      <c r="B1107" s="458" t="s">
        <v>27</v>
      </c>
      <c r="C1107" s="468"/>
      <c r="D1107" s="464">
        <v>70</v>
      </c>
      <c r="E1107" s="465">
        <v>70</v>
      </c>
      <c r="F1107" s="464"/>
      <c r="G1107" s="465"/>
      <c r="H1107" s="464"/>
      <c r="I1107" s="465"/>
      <c r="J1107" s="464"/>
      <c r="K1107" s="358"/>
    </row>
    <row r="1108" spans="1:11" ht="15" customHeight="1" x14ac:dyDescent="0.25">
      <c r="A1108" s="457"/>
      <c r="B1108" s="458" t="s">
        <v>28</v>
      </c>
      <c r="C1108" s="468"/>
      <c r="D1108" s="464">
        <v>53</v>
      </c>
      <c r="E1108" s="465">
        <v>53</v>
      </c>
      <c r="F1108" s="464"/>
      <c r="G1108" s="465"/>
      <c r="H1108" s="464"/>
      <c r="I1108" s="465"/>
      <c r="J1108" s="464"/>
      <c r="K1108" s="358"/>
    </row>
    <row r="1109" spans="1:11" ht="15" customHeight="1" x14ac:dyDescent="0.25">
      <c r="A1109" s="457"/>
      <c r="B1109" s="458" t="s">
        <v>29</v>
      </c>
      <c r="C1109" s="468"/>
      <c r="D1109" s="464">
        <v>2</v>
      </c>
      <c r="E1109" s="465">
        <v>2</v>
      </c>
      <c r="F1109" s="464"/>
      <c r="G1109" s="465"/>
      <c r="H1109" s="464"/>
      <c r="I1109" s="465"/>
      <c r="J1109" s="464"/>
      <c r="K1109" s="358"/>
    </row>
    <row r="1110" spans="1:11" ht="15" customHeight="1" x14ac:dyDescent="0.25">
      <c r="A1110" s="457"/>
      <c r="B1110" s="501" t="s">
        <v>186</v>
      </c>
      <c r="C1110" s="468"/>
      <c r="D1110" s="464">
        <v>0.4</v>
      </c>
      <c r="E1110" s="465">
        <v>0.4</v>
      </c>
      <c r="F1110" s="464"/>
      <c r="G1110" s="465"/>
      <c r="H1110" s="464"/>
      <c r="I1110" s="465"/>
      <c r="J1110" s="464"/>
      <c r="K1110" s="358"/>
    </row>
    <row r="1111" spans="1:11" ht="15" customHeight="1" x14ac:dyDescent="0.25">
      <c r="A1111" s="457"/>
      <c r="B1111" s="458" t="s">
        <v>31</v>
      </c>
      <c r="C1111" s="468"/>
      <c r="D1111" s="464">
        <v>4</v>
      </c>
      <c r="E1111" s="465">
        <v>4</v>
      </c>
      <c r="F1111" s="464"/>
      <c r="G1111" s="465"/>
      <c r="H1111" s="464"/>
      <c r="I1111" s="465"/>
      <c r="J1111" s="464"/>
      <c r="K1111" s="358"/>
    </row>
    <row r="1112" spans="1:11" ht="15" customHeight="1" x14ac:dyDescent="0.2">
      <c r="A1112" s="526" t="s">
        <v>423</v>
      </c>
      <c r="B1112" s="527"/>
      <c r="C1112" s="528" t="s">
        <v>249</v>
      </c>
      <c r="D1112" s="545"/>
      <c r="E1112" s="546"/>
      <c r="F1112" s="496">
        <v>3.0325232901236614</v>
      </c>
      <c r="G1112" s="497">
        <v>2.3958740841428243</v>
      </c>
      <c r="H1112" s="496">
        <v>10.482708219155825</v>
      </c>
      <c r="I1112" s="497">
        <v>75.76195432928796</v>
      </c>
      <c r="J1112" s="496">
        <v>1.38</v>
      </c>
      <c r="K1112" s="197" t="s">
        <v>556</v>
      </c>
    </row>
    <row r="1113" spans="1:11" ht="15" customHeight="1" x14ac:dyDescent="0.2">
      <c r="A1113" s="526"/>
      <c r="B1113" s="436" t="s">
        <v>207</v>
      </c>
      <c r="C1113" s="547"/>
      <c r="D1113" s="498">
        <v>0.45</v>
      </c>
      <c r="E1113" s="528">
        <v>0.45</v>
      </c>
      <c r="F1113" s="496"/>
      <c r="G1113" s="497"/>
      <c r="H1113" s="496"/>
      <c r="I1113" s="497"/>
      <c r="J1113" s="496"/>
      <c r="K1113" s="197"/>
    </row>
    <row r="1114" spans="1:11" ht="15" customHeight="1" x14ac:dyDescent="0.2">
      <c r="A1114" s="526"/>
      <c r="B1114" s="527" t="s">
        <v>29</v>
      </c>
      <c r="C1114" s="547"/>
      <c r="D1114" s="498">
        <v>6</v>
      </c>
      <c r="E1114" s="528">
        <v>6</v>
      </c>
      <c r="F1114" s="496"/>
      <c r="G1114" s="497"/>
      <c r="H1114" s="496"/>
      <c r="I1114" s="497"/>
      <c r="J1114" s="496"/>
      <c r="K1114" s="197"/>
    </row>
    <row r="1115" spans="1:11" ht="15" customHeight="1" x14ac:dyDescent="0.2">
      <c r="A1115" s="526"/>
      <c r="B1115" s="527" t="s">
        <v>27</v>
      </c>
      <c r="C1115" s="547"/>
      <c r="D1115" s="498">
        <v>92</v>
      </c>
      <c r="E1115" s="528">
        <v>90</v>
      </c>
      <c r="F1115" s="496"/>
      <c r="G1115" s="497"/>
      <c r="H1115" s="496"/>
      <c r="I1115" s="497"/>
      <c r="J1115" s="496"/>
      <c r="K1115" s="197"/>
    </row>
    <row r="1116" spans="1:11" ht="15" customHeight="1" x14ac:dyDescent="0.2">
      <c r="A1116" s="526"/>
      <c r="B1116" s="527" t="s">
        <v>28</v>
      </c>
      <c r="C1116" s="547"/>
      <c r="D1116" s="498">
        <v>90</v>
      </c>
      <c r="E1116" s="528">
        <v>90</v>
      </c>
      <c r="F1116" s="496"/>
      <c r="G1116" s="497"/>
      <c r="H1116" s="496"/>
      <c r="I1116" s="497"/>
      <c r="J1116" s="496"/>
      <c r="K1116" s="197"/>
    </row>
    <row r="1117" spans="1:11" ht="15" customHeight="1" x14ac:dyDescent="0.2">
      <c r="A1117" s="414" t="s">
        <v>179</v>
      </c>
      <c r="B1117" s="436"/>
      <c r="C1117" s="480" t="s">
        <v>123</v>
      </c>
      <c r="D1117" s="548"/>
      <c r="E1117" s="525"/>
      <c r="F1117" s="509">
        <v>1.915</v>
      </c>
      <c r="G1117" s="418">
        <v>4.3549999999999995</v>
      </c>
      <c r="H1117" s="454">
        <v>12.920000000000002</v>
      </c>
      <c r="I1117" s="418">
        <v>98.500000000000014</v>
      </c>
      <c r="J1117" s="481"/>
      <c r="K1117" s="197" t="s">
        <v>580</v>
      </c>
    </row>
    <row r="1118" spans="1:11" ht="15" customHeight="1" x14ac:dyDescent="0.2">
      <c r="A1118" s="414"/>
      <c r="B1118" s="436" t="s">
        <v>36</v>
      </c>
      <c r="C1118" s="416"/>
      <c r="D1118" s="549">
        <v>25</v>
      </c>
      <c r="E1118" s="453">
        <v>25</v>
      </c>
      <c r="F1118" s="549"/>
      <c r="G1118" s="453"/>
      <c r="H1118" s="453"/>
      <c r="I1118" s="453"/>
      <c r="J1118" s="549"/>
      <c r="K1118" s="197"/>
    </row>
    <row r="1119" spans="1:11" ht="15" customHeight="1" thickBot="1" x14ac:dyDescent="0.25">
      <c r="A1119" s="414"/>
      <c r="B1119" s="436" t="s">
        <v>31</v>
      </c>
      <c r="C1119" s="416"/>
      <c r="D1119" s="549">
        <v>5</v>
      </c>
      <c r="E1119" s="453">
        <v>5</v>
      </c>
      <c r="F1119" s="549" t="s">
        <v>3</v>
      </c>
      <c r="G1119" s="437"/>
      <c r="H1119" s="453"/>
      <c r="I1119" s="453"/>
      <c r="J1119" s="549"/>
      <c r="K1119" s="197"/>
    </row>
    <row r="1120" spans="1:11" ht="15" customHeight="1" thickBot="1" x14ac:dyDescent="0.25">
      <c r="A1120" s="473" t="s">
        <v>37</v>
      </c>
      <c r="B1120" s="474"/>
      <c r="C1120" s="475">
        <v>360</v>
      </c>
      <c r="D1120" s="476"/>
      <c r="E1120" s="477"/>
      <c r="F1120" s="478">
        <f>F1105+F1112+F1117</f>
        <v>10.267523290123663</v>
      </c>
      <c r="G1120" s="479">
        <f t="shared" ref="G1120:J1120" si="32">G1105+G1112+G1117</f>
        <v>12.350874084142824</v>
      </c>
      <c r="H1120" s="478">
        <f t="shared" si="32"/>
        <v>58.912708219155824</v>
      </c>
      <c r="I1120" s="479">
        <f t="shared" si="32"/>
        <v>388.26195432928796</v>
      </c>
      <c r="J1120" s="478">
        <f t="shared" si="32"/>
        <v>2.0499999999999998</v>
      </c>
      <c r="K1120" s="360"/>
    </row>
    <row r="1121" spans="1:11" ht="15" customHeight="1" x14ac:dyDescent="0.2">
      <c r="A1121" s="414"/>
      <c r="B1121" s="425" t="s">
        <v>38</v>
      </c>
      <c r="C1121" s="480"/>
      <c r="D1121" s="481"/>
      <c r="E1121" s="432"/>
      <c r="F1121" s="454"/>
      <c r="G1121" s="418"/>
      <c r="H1121" s="454"/>
      <c r="I1121" s="418"/>
      <c r="J1121" s="454"/>
      <c r="K1121" s="197"/>
    </row>
    <row r="1122" spans="1:11" ht="15" customHeight="1" x14ac:dyDescent="0.2">
      <c r="A1122" s="414" t="s">
        <v>408</v>
      </c>
      <c r="B1122" s="436"/>
      <c r="C1122" s="453">
        <v>150</v>
      </c>
      <c r="D1122" s="481"/>
      <c r="E1122" s="453"/>
      <c r="F1122" s="496">
        <v>4.58</v>
      </c>
      <c r="G1122" s="497">
        <v>4.08</v>
      </c>
      <c r="H1122" s="496">
        <v>7.58</v>
      </c>
      <c r="I1122" s="497">
        <v>85</v>
      </c>
      <c r="J1122" s="496">
        <v>2.0499999999999998</v>
      </c>
      <c r="K1122" s="197" t="s">
        <v>411</v>
      </c>
    </row>
    <row r="1123" spans="1:11" ht="15" customHeight="1" thickBot="1" x14ac:dyDescent="0.25">
      <c r="A1123" s="436" t="s">
        <v>410</v>
      </c>
      <c r="B1123" s="436" t="s">
        <v>160</v>
      </c>
      <c r="C1123" s="453"/>
      <c r="D1123" s="481">
        <v>158</v>
      </c>
      <c r="E1123" s="453">
        <v>150</v>
      </c>
      <c r="F1123" s="481"/>
      <c r="G1123" s="453"/>
      <c r="H1123" s="481"/>
      <c r="I1123" s="453"/>
      <c r="J1123" s="481"/>
      <c r="K1123" s="197"/>
    </row>
    <row r="1124" spans="1:11" ht="15" customHeight="1" thickBot="1" x14ac:dyDescent="0.25">
      <c r="A1124" s="473" t="s">
        <v>37</v>
      </c>
      <c r="B1124" s="474"/>
      <c r="C1124" s="490">
        <v>150</v>
      </c>
      <c r="D1124" s="550"/>
      <c r="E1124" s="551"/>
      <c r="F1124" s="478">
        <f>F1122</f>
        <v>4.58</v>
      </c>
      <c r="G1124" s="479">
        <f t="shared" ref="G1124:J1124" si="33">G1122</f>
        <v>4.08</v>
      </c>
      <c r="H1124" s="478">
        <f t="shared" si="33"/>
        <v>7.58</v>
      </c>
      <c r="I1124" s="479">
        <f t="shared" si="33"/>
        <v>85</v>
      </c>
      <c r="J1124" s="478">
        <f t="shared" si="33"/>
        <v>2.0499999999999998</v>
      </c>
      <c r="K1124" s="282"/>
    </row>
    <row r="1125" spans="1:11" ht="15" customHeight="1" x14ac:dyDescent="0.2">
      <c r="A1125" s="425"/>
      <c r="B1125" s="425" t="s">
        <v>39</v>
      </c>
      <c r="C1125" s="552"/>
      <c r="D1125" s="552"/>
      <c r="E1125" s="603"/>
      <c r="F1125" s="552"/>
      <c r="G1125" s="603"/>
      <c r="H1125" s="552"/>
      <c r="I1125" s="603"/>
      <c r="J1125" s="552"/>
      <c r="K1125" s="354"/>
    </row>
    <row r="1126" spans="1:11" ht="29.25" customHeight="1" x14ac:dyDescent="0.25">
      <c r="A1126" s="457" t="s">
        <v>350</v>
      </c>
      <c r="C1126" s="468">
        <v>40</v>
      </c>
      <c r="D1126" s="463"/>
      <c r="E1126" s="462"/>
      <c r="F1126" s="463">
        <v>0.56999999999999995</v>
      </c>
      <c r="G1126" s="462">
        <v>2.44</v>
      </c>
      <c r="H1126" s="463">
        <v>3.34</v>
      </c>
      <c r="I1126" s="462">
        <v>37.56</v>
      </c>
      <c r="J1126" s="463">
        <v>2.67</v>
      </c>
      <c r="K1126" s="286" t="s">
        <v>353</v>
      </c>
    </row>
    <row r="1127" spans="1:11" ht="15" customHeight="1" x14ac:dyDescent="0.25">
      <c r="A1127" s="457"/>
      <c r="B1127" s="561" t="s">
        <v>273</v>
      </c>
      <c r="C1127" s="468"/>
      <c r="D1127" s="463">
        <v>48.64</v>
      </c>
      <c r="E1127" s="462">
        <v>38</v>
      </c>
      <c r="F1127" s="463"/>
      <c r="G1127" s="462"/>
      <c r="H1127" s="463"/>
      <c r="I1127" s="462"/>
      <c r="J1127" s="463"/>
      <c r="K1127" s="463"/>
    </row>
    <row r="1128" spans="1:11" ht="15" customHeight="1" x14ac:dyDescent="0.25">
      <c r="A1128" s="457"/>
      <c r="B1128" s="561" t="s">
        <v>128</v>
      </c>
      <c r="C1128" s="468"/>
      <c r="D1128" s="463">
        <v>2.4</v>
      </c>
      <c r="E1128" s="462">
        <v>2.4</v>
      </c>
      <c r="F1128" s="463"/>
      <c r="G1128" s="462"/>
      <c r="H1128" s="463"/>
      <c r="I1128" s="462"/>
      <c r="J1128" s="463"/>
      <c r="K1128" s="463"/>
    </row>
    <row r="1129" spans="1:11" ht="27.75" customHeight="1" x14ac:dyDescent="0.2">
      <c r="A1129" s="556" t="s">
        <v>575</v>
      </c>
      <c r="B1129" s="436"/>
      <c r="C1129" s="480" t="s">
        <v>126</v>
      </c>
      <c r="D1129" s="558"/>
      <c r="E1129" s="557"/>
      <c r="F1129" s="560">
        <v>5.9257999999999997</v>
      </c>
      <c r="G1129" s="559">
        <v>28.970999999999997</v>
      </c>
      <c r="H1129" s="560">
        <v>17.172800000000002</v>
      </c>
      <c r="I1129" s="559">
        <v>368.16999999999996</v>
      </c>
      <c r="J1129" s="560">
        <v>0.6</v>
      </c>
      <c r="K1129" s="197" t="s">
        <v>558</v>
      </c>
    </row>
    <row r="1130" spans="1:11" ht="15" customHeight="1" x14ac:dyDescent="0.2">
      <c r="A1130" s="414"/>
      <c r="B1130" s="436" t="s">
        <v>559</v>
      </c>
      <c r="C1130" s="480"/>
      <c r="D1130" s="418">
        <v>21.15</v>
      </c>
      <c r="E1130" s="454">
        <v>21</v>
      </c>
      <c r="F1130" s="418"/>
      <c r="G1130" s="454"/>
      <c r="H1130" s="418"/>
      <c r="I1130" s="454"/>
      <c r="J1130" s="441"/>
      <c r="K1130" s="197"/>
    </row>
    <row r="1131" spans="1:11" ht="15" customHeight="1" x14ac:dyDescent="0.2">
      <c r="A1131" s="414"/>
      <c r="B1131" s="436" t="s">
        <v>80</v>
      </c>
      <c r="C1131" s="480"/>
      <c r="D1131" s="418">
        <v>7.5</v>
      </c>
      <c r="E1131" s="454">
        <v>6</v>
      </c>
      <c r="F1131" s="418"/>
      <c r="G1131" s="454"/>
      <c r="H1131" s="418"/>
      <c r="I1131" s="454"/>
      <c r="J1131" s="441"/>
      <c r="K1131" s="197"/>
    </row>
    <row r="1132" spans="1:11" ht="15" customHeight="1" x14ac:dyDescent="0.2">
      <c r="A1132" s="414"/>
      <c r="B1132" s="436" t="s">
        <v>104</v>
      </c>
      <c r="C1132" s="480"/>
      <c r="D1132" s="418">
        <v>10.8</v>
      </c>
      <c r="E1132" s="454">
        <v>9</v>
      </c>
      <c r="F1132" s="418"/>
      <c r="G1132" s="454"/>
      <c r="H1132" s="418"/>
      <c r="I1132" s="454"/>
      <c r="J1132" s="441"/>
      <c r="K1132" s="197"/>
    </row>
    <row r="1133" spans="1:11" ht="15" customHeight="1" x14ac:dyDescent="0.2">
      <c r="A1133" s="414"/>
      <c r="B1133" s="436" t="s">
        <v>128</v>
      </c>
      <c r="C1133" s="480"/>
      <c r="D1133" s="418">
        <v>3</v>
      </c>
      <c r="E1133" s="454">
        <v>3</v>
      </c>
      <c r="F1133" s="418"/>
      <c r="G1133" s="454"/>
      <c r="H1133" s="418"/>
      <c r="I1133" s="454"/>
      <c r="J1133" s="441"/>
      <c r="K1133" s="197"/>
    </row>
    <row r="1134" spans="1:11" ht="15" customHeight="1" x14ac:dyDescent="0.2">
      <c r="A1134" s="414"/>
      <c r="B1134" s="455" t="s">
        <v>186</v>
      </c>
      <c r="C1134" s="480"/>
      <c r="D1134" s="418">
        <v>0.5</v>
      </c>
      <c r="E1134" s="454">
        <v>0.5</v>
      </c>
      <c r="F1134" s="418"/>
      <c r="G1134" s="454"/>
      <c r="H1134" s="418"/>
      <c r="I1134" s="454"/>
      <c r="J1134" s="441"/>
      <c r="K1134" s="197"/>
    </row>
    <row r="1135" spans="1:11" ht="15" customHeight="1" x14ac:dyDescent="0.2">
      <c r="A1135" s="414"/>
      <c r="B1135" s="436" t="s">
        <v>82</v>
      </c>
      <c r="C1135" s="480"/>
      <c r="D1135" s="418">
        <v>120</v>
      </c>
      <c r="E1135" s="454">
        <v>120</v>
      </c>
      <c r="F1135" s="418"/>
      <c r="G1135" s="454"/>
      <c r="H1135" s="418"/>
      <c r="I1135" s="454"/>
      <c r="J1135" s="441"/>
      <c r="K1135" s="197"/>
    </row>
    <row r="1136" spans="1:11" ht="15" customHeight="1" x14ac:dyDescent="0.2">
      <c r="A1136" s="436"/>
      <c r="B1136" s="436" t="s">
        <v>560</v>
      </c>
      <c r="C1136" s="480"/>
      <c r="D1136" s="418"/>
      <c r="E1136" s="454">
        <v>10</v>
      </c>
      <c r="F1136" s="418"/>
      <c r="G1136" s="454"/>
      <c r="H1136" s="418"/>
      <c r="I1136" s="454"/>
      <c r="J1136" s="441"/>
      <c r="K1136" s="197"/>
    </row>
    <row r="1137" spans="1:11" ht="15" customHeight="1" x14ac:dyDescent="0.2">
      <c r="A1137" s="436"/>
      <c r="B1137" s="436" t="s">
        <v>221</v>
      </c>
      <c r="C1137" s="480"/>
      <c r="D1137" s="418">
        <v>18.75</v>
      </c>
      <c r="E1137" s="454">
        <v>15.75</v>
      </c>
      <c r="F1137" s="418"/>
      <c r="G1137" s="454"/>
      <c r="H1137" s="418"/>
      <c r="I1137" s="454"/>
      <c r="J1137" s="441"/>
      <c r="K1137" s="197"/>
    </row>
    <row r="1138" spans="1:11" ht="15" customHeight="1" x14ac:dyDescent="0.25">
      <c r="A1138" s="458" t="s">
        <v>515</v>
      </c>
      <c r="B1138" s="458"/>
      <c r="C1138" s="459" t="s">
        <v>577</v>
      </c>
      <c r="D1138" s="465"/>
      <c r="E1138" s="464"/>
      <c r="F1138" s="463">
        <v>9.4700000000000006</v>
      </c>
      <c r="G1138" s="462">
        <v>9.02</v>
      </c>
      <c r="H1138" s="463">
        <v>2.52</v>
      </c>
      <c r="I1138" s="462">
        <v>129</v>
      </c>
      <c r="J1138" s="463"/>
      <c r="K1138" s="358" t="s">
        <v>538</v>
      </c>
    </row>
    <row r="1139" spans="1:11" ht="15" customHeight="1" x14ac:dyDescent="0.25">
      <c r="A1139" s="458"/>
      <c r="B1139" s="458" t="s">
        <v>290</v>
      </c>
      <c r="C1139" s="459"/>
      <c r="D1139" s="465">
        <v>92.34</v>
      </c>
      <c r="E1139" s="464">
        <v>92.34</v>
      </c>
      <c r="F1139" s="500"/>
      <c r="G1139" s="499"/>
      <c r="H1139" s="500"/>
      <c r="I1139" s="462"/>
      <c r="J1139" s="463"/>
      <c r="K1139" s="358"/>
    </row>
    <row r="1140" spans="1:11" ht="15" customHeight="1" x14ac:dyDescent="0.25">
      <c r="A1140" s="458"/>
      <c r="B1140" s="458" t="s">
        <v>539</v>
      </c>
      <c r="C1140" s="459"/>
      <c r="D1140" s="465"/>
      <c r="E1140" s="464">
        <v>38</v>
      </c>
      <c r="F1140" s="500"/>
      <c r="G1140" s="499"/>
      <c r="H1140" s="500"/>
      <c r="I1140" s="462"/>
      <c r="J1140" s="463"/>
      <c r="K1140" s="358"/>
    </row>
    <row r="1141" spans="1:11" ht="15" customHeight="1" x14ac:dyDescent="0.25">
      <c r="A1141" s="458"/>
      <c r="B1141" s="458" t="s">
        <v>540</v>
      </c>
      <c r="C1141" s="459"/>
      <c r="D1141" s="465">
        <v>3.5</v>
      </c>
      <c r="E1141" s="464">
        <v>3.5</v>
      </c>
      <c r="F1141" s="500"/>
      <c r="G1141" s="499"/>
      <c r="H1141" s="500"/>
      <c r="I1141" s="462"/>
      <c r="J1141" s="463"/>
      <c r="K1141" s="358"/>
    </row>
    <row r="1142" spans="1:11" ht="15" customHeight="1" x14ac:dyDescent="0.25">
      <c r="A1142" s="458"/>
      <c r="B1142" s="458" t="s">
        <v>64</v>
      </c>
      <c r="C1142" s="459"/>
      <c r="D1142" s="465">
        <v>12.9</v>
      </c>
      <c r="E1142" s="464">
        <v>12.9</v>
      </c>
      <c r="F1142" s="500"/>
      <c r="G1142" s="499"/>
      <c r="H1142" s="500"/>
      <c r="I1142" s="462"/>
      <c r="J1142" s="463"/>
      <c r="K1142" s="358"/>
    </row>
    <row r="1143" spans="1:11" ht="15" customHeight="1" x14ac:dyDescent="0.25">
      <c r="A1143" s="458"/>
      <c r="B1143" s="501" t="s">
        <v>186</v>
      </c>
      <c r="C1143" s="459"/>
      <c r="D1143" s="465">
        <v>0.1</v>
      </c>
      <c r="E1143" s="464">
        <v>0.1</v>
      </c>
      <c r="F1143" s="500"/>
      <c r="G1143" s="499"/>
      <c r="H1143" s="500"/>
      <c r="I1143" s="462"/>
      <c r="J1143" s="463"/>
      <c r="K1143" s="358"/>
    </row>
    <row r="1144" spans="1:11" ht="15" customHeight="1" x14ac:dyDescent="0.25">
      <c r="A1144" s="458"/>
      <c r="B1144" s="458" t="s">
        <v>541</v>
      </c>
      <c r="C1144" s="459"/>
      <c r="D1144" s="465"/>
      <c r="E1144" s="464">
        <v>15</v>
      </c>
      <c r="F1144" s="500"/>
      <c r="G1144" s="499"/>
      <c r="H1144" s="500"/>
      <c r="I1144" s="462"/>
      <c r="J1144" s="463"/>
      <c r="K1144" s="358"/>
    </row>
    <row r="1145" spans="1:11" ht="15" customHeight="1" x14ac:dyDescent="0.25">
      <c r="A1145" s="458"/>
      <c r="B1145" s="458" t="s">
        <v>356</v>
      </c>
      <c r="C1145" s="459"/>
      <c r="D1145" s="465">
        <v>7.2</v>
      </c>
      <c r="E1145" s="464">
        <v>6</v>
      </c>
      <c r="F1145" s="500"/>
      <c r="G1145" s="499"/>
      <c r="H1145" s="500"/>
      <c r="I1145" s="462"/>
      <c r="J1145" s="463"/>
      <c r="K1145" s="358"/>
    </row>
    <row r="1146" spans="1:11" ht="15" customHeight="1" x14ac:dyDescent="0.25">
      <c r="A1146" s="458"/>
      <c r="B1146" s="458" t="s">
        <v>56</v>
      </c>
      <c r="C1146" s="459"/>
      <c r="D1146" s="465">
        <v>3</v>
      </c>
      <c r="E1146" s="464">
        <v>3</v>
      </c>
      <c r="F1146" s="500"/>
      <c r="G1146" s="499"/>
      <c r="H1146" s="500"/>
      <c r="I1146" s="462"/>
      <c r="J1146" s="463"/>
      <c r="K1146" s="358"/>
    </row>
    <row r="1147" spans="1:11" ht="15" customHeight="1" x14ac:dyDescent="0.25">
      <c r="A1147" s="458"/>
      <c r="B1147" s="458" t="s">
        <v>542</v>
      </c>
      <c r="C1147" s="459"/>
      <c r="D1147" s="465">
        <v>1.53</v>
      </c>
      <c r="E1147" s="464">
        <v>1.5</v>
      </c>
      <c r="F1147" s="500"/>
      <c r="G1147" s="499"/>
      <c r="H1147" s="500"/>
      <c r="I1147" s="462"/>
      <c r="J1147" s="463"/>
      <c r="K1147" s="358"/>
    </row>
    <row r="1148" spans="1:11" ht="15" customHeight="1" x14ac:dyDescent="0.25">
      <c r="A1148" s="331"/>
      <c r="B1148" s="502" t="s">
        <v>48</v>
      </c>
      <c r="C1148" s="503"/>
      <c r="D1148" s="503"/>
      <c r="E1148" s="604">
        <v>60</v>
      </c>
      <c r="F1148" s="503"/>
      <c r="G1148" s="606"/>
      <c r="H1148" s="503"/>
      <c r="I1148" s="606"/>
      <c r="J1148" s="503"/>
      <c r="K1148" s="505"/>
    </row>
    <row r="1149" spans="1:11" ht="15" customHeight="1" x14ac:dyDescent="0.25">
      <c r="A1149" s="331"/>
      <c r="B1149" s="502" t="s">
        <v>543</v>
      </c>
      <c r="C1149" s="503"/>
      <c r="D1149" s="503"/>
      <c r="E1149" s="604">
        <v>55</v>
      </c>
      <c r="F1149" s="503"/>
      <c r="G1149" s="606"/>
      <c r="H1149" s="503"/>
      <c r="I1149" s="606"/>
      <c r="J1149" s="503"/>
      <c r="K1149" s="505"/>
    </row>
    <row r="1150" spans="1:11" ht="15" customHeight="1" x14ac:dyDescent="0.25">
      <c r="A1150" s="502" t="s">
        <v>369</v>
      </c>
      <c r="B1150" s="502"/>
      <c r="C1150" s="504">
        <v>120</v>
      </c>
      <c r="D1150" s="506"/>
      <c r="E1150" s="483"/>
      <c r="F1150" s="504">
        <v>3.26</v>
      </c>
      <c r="G1150" s="604">
        <v>7.07</v>
      </c>
      <c r="H1150" s="504">
        <v>25.31</v>
      </c>
      <c r="I1150" s="604">
        <v>182.4</v>
      </c>
      <c r="J1150" s="504">
        <v>17.399999999999999</v>
      </c>
      <c r="K1150" s="139" t="s">
        <v>377</v>
      </c>
    </row>
    <row r="1151" spans="1:11" ht="15" customHeight="1" x14ac:dyDescent="0.25">
      <c r="A1151" s="502"/>
      <c r="B1151" s="502" t="s">
        <v>376</v>
      </c>
      <c r="C1151" s="506"/>
      <c r="D1151" s="504">
        <v>231.6</v>
      </c>
      <c r="E1151" s="604">
        <v>174</v>
      </c>
      <c r="F1151" s="506"/>
      <c r="G1151" s="483"/>
      <c r="H1151" s="506"/>
      <c r="I1151" s="483"/>
      <c r="J1151" s="506"/>
      <c r="K1151" s="506"/>
    </row>
    <row r="1152" spans="1:11" ht="15" customHeight="1" x14ac:dyDescent="0.25">
      <c r="A1152" s="502"/>
      <c r="B1152" s="502" t="s">
        <v>128</v>
      </c>
      <c r="C1152" s="506"/>
      <c r="D1152" s="504">
        <v>5</v>
      </c>
      <c r="E1152" s="604">
        <v>5</v>
      </c>
      <c r="F1152" s="506"/>
      <c r="G1152" s="483"/>
      <c r="H1152" s="506"/>
      <c r="I1152" s="483"/>
      <c r="J1152" s="506"/>
      <c r="K1152" s="506"/>
    </row>
    <row r="1153" spans="1:11" ht="15" customHeight="1" x14ac:dyDescent="0.25">
      <c r="A1153" s="502"/>
      <c r="B1153" s="502" t="s">
        <v>209</v>
      </c>
      <c r="C1153" s="506"/>
      <c r="D1153" s="504">
        <v>0.3</v>
      </c>
      <c r="E1153" s="604">
        <v>0.3</v>
      </c>
      <c r="F1153" s="506"/>
      <c r="G1153" s="483"/>
      <c r="H1153" s="506"/>
      <c r="I1153" s="483"/>
      <c r="J1153" s="506"/>
      <c r="K1153" s="506"/>
    </row>
    <row r="1154" spans="1:11" ht="15" customHeight="1" x14ac:dyDescent="0.2">
      <c r="A1154" s="414" t="s">
        <v>320</v>
      </c>
      <c r="B1154" s="436"/>
      <c r="C1154" s="453">
        <v>150</v>
      </c>
      <c r="D1154" s="418"/>
      <c r="E1154" s="454"/>
      <c r="F1154" s="418">
        <v>0.35</v>
      </c>
      <c r="G1154" s="496">
        <v>1.4999999999999999E-2</v>
      </c>
      <c r="H1154" s="418">
        <v>13.83</v>
      </c>
      <c r="I1154" s="454">
        <v>56.83</v>
      </c>
      <c r="J1154" s="418">
        <v>2.0299999999999998</v>
      </c>
      <c r="K1154" s="197" t="s">
        <v>331</v>
      </c>
    </row>
    <row r="1155" spans="1:11" ht="15" customHeight="1" x14ac:dyDescent="0.2">
      <c r="A1155" s="414"/>
      <c r="B1155" s="436" t="s">
        <v>321</v>
      </c>
      <c r="C1155" s="453"/>
      <c r="D1155" s="558">
        <v>15.3</v>
      </c>
      <c r="E1155" s="557">
        <v>15</v>
      </c>
      <c r="F1155" s="418"/>
      <c r="G1155" s="454"/>
      <c r="H1155" s="418"/>
      <c r="I1155" s="454"/>
      <c r="J1155" s="560"/>
      <c r="K1155" s="197"/>
    </row>
    <row r="1156" spans="1:11" ht="15" customHeight="1" x14ac:dyDescent="0.2">
      <c r="A1156" s="414"/>
      <c r="B1156" s="436" t="s">
        <v>29</v>
      </c>
      <c r="C1156" s="453"/>
      <c r="D1156" s="564">
        <v>5</v>
      </c>
      <c r="E1156" s="563">
        <v>5</v>
      </c>
      <c r="F1156" s="418"/>
      <c r="G1156" s="454"/>
      <c r="H1156" s="418"/>
      <c r="I1156" s="454"/>
      <c r="J1156" s="560"/>
      <c r="K1156" s="197"/>
    </row>
    <row r="1157" spans="1:11" ht="15" customHeight="1" x14ac:dyDescent="0.2">
      <c r="A1157" s="414"/>
      <c r="B1157" s="436" t="s">
        <v>64</v>
      </c>
      <c r="C1157" s="453"/>
      <c r="D1157" s="418">
        <v>152</v>
      </c>
      <c r="E1157" s="454">
        <v>152</v>
      </c>
      <c r="F1157" s="418"/>
      <c r="G1157" s="454"/>
      <c r="H1157" s="418"/>
      <c r="I1157" s="454"/>
      <c r="J1157" s="560"/>
      <c r="K1157" s="197"/>
    </row>
    <row r="1158" spans="1:11" ht="24.75" customHeight="1" x14ac:dyDescent="0.2">
      <c r="A1158" s="414" t="s">
        <v>175</v>
      </c>
      <c r="B1158" s="436"/>
      <c r="C1158" s="453">
        <v>20</v>
      </c>
      <c r="D1158" s="418">
        <v>20</v>
      </c>
      <c r="E1158" s="454">
        <v>20</v>
      </c>
      <c r="F1158" s="418">
        <v>1.52</v>
      </c>
      <c r="G1158" s="454">
        <v>0.16</v>
      </c>
      <c r="H1158" s="418">
        <v>9.84</v>
      </c>
      <c r="I1158" s="454">
        <v>47</v>
      </c>
      <c r="J1158" s="418">
        <v>0</v>
      </c>
      <c r="K1158" s="197" t="s">
        <v>551</v>
      </c>
    </row>
    <row r="1159" spans="1:11" ht="24.75" customHeight="1" thickBot="1" x14ac:dyDescent="0.25">
      <c r="A1159" s="436" t="s">
        <v>208</v>
      </c>
      <c r="B1159" s="436"/>
      <c r="C1159" s="437">
        <v>35</v>
      </c>
      <c r="D1159" s="453">
        <v>35</v>
      </c>
      <c r="E1159" s="481">
        <v>35</v>
      </c>
      <c r="F1159" s="418">
        <v>2.3076923076923075</v>
      </c>
      <c r="G1159" s="454">
        <v>0.41958041958041958</v>
      </c>
      <c r="H1159" s="418">
        <v>13.846153846153847</v>
      </c>
      <c r="I1159" s="454">
        <v>69.230769230769241</v>
      </c>
      <c r="J1159" s="453"/>
      <c r="K1159" s="375" t="s">
        <v>544</v>
      </c>
    </row>
    <row r="1160" spans="1:11" ht="15" customHeight="1" thickBot="1" x14ac:dyDescent="0.25">
      <c r="A1160" s="565" t="s">
        <v>37</v>
      </c>
      <c r="B1160" s="474"/>
      <c r="C1160" s="607">
        <v>580</v>
      </c>
      <c r="D1160" s="477"/>
      <c r="E1160" s="476"/>
      <c r="F1160" s="566">
        <f>F1126+F1129+F1138+F1150+F1154+F1158+F1159</f>
        <v>23.403492307692307</v>
      </c>
      <c r="G1160" s="566">
        <f t="shared" ref="G1160:J1160" si="34">G1126+G1129+G1138+G1150+G1154+G1158+G1159</f>
        <v>48.095580419580415</v>
      </c>
      <c r="H1160" s="566">
        <f t="shared" si="34"/>
        <v>85.858953846153838</v>
      </c>
      <c r="I1160" s="566">
        <f t="shared" si="34"/>
        <v>890.19076923076932</v>
      </c>
      <c r="J1160" s="566">
        <f t="shared" si="34"/>
        <v>22.7</v>
      </c>
      <c r="K1160" s="405"/>
    </row>
    <row r="1161" spans="1:11" ht="15" customHeight="1" x14ac:dyDescent="0.2">
      <c r="A1161" s="567"/>
      <c r="B1161" s="568" t="s">
        <v>256</v>
      </c>
      <c r="C1161" s="569"/>
      <c r="D1161" s="481"/>
      <c r="E1161" s="453"/>
      <c r="F1161" s="539"/>
      <c r="G1161" s="570"/>
      <c r="H1161" s="539"/>
      <c r="I1161" s="570"/>
      <c r="J1161" s="539"/>
      <c r="K1161" s="197"/>
    </row>
    <row r="1162" spans="1:11" ht="15" customHeight="1" x14ac:dyDescent="0.25">
      <c r="A1162" s="203" t="s">
        <v>519</v>
      </c>
      <c r="B1162" s="571"/>
      <c r="C1162" s="572">
        <v>130</v>
      </c>
      <c r="D1162" s="573"/>
      <c r="E1162" s="422"/>
      <c r="F1162" s="574">
        <v>15.98</v>
      </c>
      <c r="G1162" s="206">
        <v>9.5</v>
      </c>
      <c r="H1162" s="574">
        <v>50.58</v>
      </c>
      <c r="I1162" s="206">
        <v>350.13</v>
      </c>
      <c r="J1162" s="574"/>
      <c r="K1162" s="358" t="s">
        <v>561</v>
      </c>
    </row>
    <row r="1163" spans="1:11" ht="15" customHeight="1" x14ac:dyDescent="0.25">
      <c r="A1163" s="203"/>
      <c r="B1163" s="575" t="s">
        <v>562</v>
      </c>
      <c r="C1163" s="572"/>
      <c r="D1163" s="573"/>
      <c r="E1163" s="422"/>
      <c r="F1163" s="574"/>
      <c r="G1163" s="206"/>
      <c r="H1163" s="574"/>
      <c r="I1163" s="206"/>
      <c r="J1163" s="574"/>
      <c r="K1163" s="358"/>
    </row>
    <row r="1164" spans="1:11" ht="15" customHeight="1" x14ac:dyDescent="0.25">
      <c r="A1164" s="203"/>
      <c r="B1164" s="571" t="s">
        <v>31</v>
      </c>
      <c r="C1164" s="576"/>
      <c r="D1164" s="574">
        <v>9</v>
      </c>
      <c r="E1164" s="422">
        <v>9</v>
      </c>
      <c r="F1164" s="574"/>
      <c r="G1164" s="206"/>
      <c r="H1164" s="574"/>
      <c r="I1164" s="206"/>
      <c r="J1164" s="574"/>
      <c r="K1164" s="358"/>
    </row>
    <row r="1165" spans="1:11" ht="15" customHeight="1" x14ac:dyDescent="0.25">
      <c r="A1165" s="203"/>
      <c r="B1165" s="571" t="s">
        <v>50</v>
      </c>
      <c r="C1165" s="576"/>
      <c r="D1165" s="573">
        <v>17</v>
      </c>
      <c r="E1165" s="422">
        <v>17</v>
      </c>
      <c r="F1165" s="574"/>
      <c r="G1165" s="206"/>
      <c r="H1165" s="574"/>
      <c r="I1165" s="206"/>
      <c r="J1165" s="577"/>
      <c r="K1165" s="358"/>
    </row>
    <row r="1166" spans="1:11" ht="15" customHeight="1" x14ac:dyDescent="0.25">
      <c r="A1166" s="203"/>
      <c r="B1166" s="571" t="s">
        <v>216</v>
      </c>
      <c r="C1166" s="576"/>
      <c r="D1166" s="574">
        <v>9</v>
      </c>
      <c r="E1166" s="422">
        <v>9</v>
      </c>
      <c r="F1166" s="574"/>
      <c r="G1166" s="206"/>
      <c r="H1166" s="574"/>
      <c r="I1166" s="206"/>
      <c r="J1166" s="577"/>
      <c r="K1166" s="358"/>
    </row>
    <row r="1167" spans="1:11" ht="15" customHeight="1" x14ac:dyDescent="0.25">
      <c r="A1167" s="203"/>
      <c r="B1167" s="575" t="s">
        <v>563</v>
      </c>
      <c r="C1167" s="576"/>
      <c r="D1167" s="574"/>
      <c r="E1167" s="422"/>
      <c r="F1167" s="574"/>
      <c r="G1167" s="206"/>
      <c r="H1167" s="574"/>
      <c r="I1167" s="206"/>
      <c r="J1167" s="577"/>
      <c r="K1167" s="358"/>
    </row>
    <row r="1168" spans="1:11" ht="15" customHeight="1" x14ac:dyDescent="0.25">
      <c r="A1168" s="203"/>
      <c r="B1168" s="571" t="s">
        <v>72</v>
      </c>
      <c r="C1168" s="576"/>
      <c r="D1168" s="574">
        <v>68</v>
      </c>
      <c r="E1168" s="422">
        <v>68</v>
      </c>
      <c r="F1168" s="574"/>
      <c r="G1168" s="206"/>
      <c r="H1168" s="574"/>
      <c r="I1168" s="206"/>
      <c r="J1168" s="577"/>
      <c r="K1168" s="358"/>
    </row>
    <row r="1169" spans="1:11" ht="15" customHeight="1" x14ac:dyDescent="0.25">
      <c r="A1169" s="203"/>
      <c r="B1169" s="571" t="s">
        <v>497</v>
      </c>
      <c r="C1169" s="576"/>
      <c r="D1169" s="574">
        <v>13.5</v>
      </c>
      <c r="E1169" s="422">
        <v>13.5</v>
      </c>
      <c r="F1169" s="574"/>
      <c r="G1169" s="206"/>
      <c r="H1169" s="574"/>
      <c r="I1169" s="206"/>
      <c r="J1169" s="577"/>
      <c r="K1169" s="358"/>
    </row>
    <row r="1170" spans="1:11" ht="15" customHeight="1" x14ac:dyDescent="0.25">
      <c r="A1170" s="203"/>
      <c r="B1170" s="571" t="s">
        <v>305</v>
      </c>
      <c r="C1170" s="576"/>
      <c r="D1170" s="573">
        <v>16.2</v>
      </c>
      <c r="E1170" s="422">
        <v>13.5</v>
      </c>
      <c r="F1170" s="574"/>
      <c r="G1170" s="206"/>
      <c r="H1170" s="574"/>
      <c r="I1170" s="206"/>
      <c r="J1170" s="577"/>
      <c r="K1170" s="358"/>
    </row>
    <row r="1171" spans="1:11" ht="15" customHeight="1" x14ac:dyDescent="0.25">
      <c r="A1171" s="203"/>
      <c r="B1171" s="575" t="s">
        <v>581</v>
      </c>
      <c r="C1171" s="576"/>
      <c r="D1171" s="573"/>
      <c r="E1171" s="422"/>
      <c r="F1171" s="574"/>
      <c r="G1171" s="206"/>
      <c r="H1171" s="574"/>
      <c r="I1171" s="206"/>
      <c r="J1171" s="577"/>
      <c r="K1171" s="358"/>
    </row>
    <row r="1172" spans="1:11" ht="15" customHeight="1" x14ac:dyDescent="0.25">
      <c r="A1172" s="203"/>
      <c r="B1172" s="571" t="s">
        <v>31</v>
      </c>
      <c r="C1172" s="576"/>
      <c r="D1172" s="573">
        <v>3.5</v>
      </c>
      <c r="E1172" s="422">
        <v>3.5</v>
      </c>
      <c r="F1172" s="574"/>
      <c r="G1172" s="206"/>
      <c r="H1172" s="574"/>
      <c r="I1172" s="206"/>
      <c r="J1172" s="577"/>
      <c r="K1172" s="358"/>
    </row>
    <row r="1173" spans="1:11" ht="15" customHeight="1" x14ac:dyDescent="0.25">
      <c r="A1173" s="203"/>
      <c r="B1173" s="571" t="s">
        <v>50</v>
      </c>
      <c r="C1173" s="576"/>
      <c r="D1173" s="573">
        <v>7.2</v>
      </c>
      <c r="E1173" s="422">
        <v>7.2</v>
      </c>
      <c r="F1173" s="574"/>
      <c r="G1173" s="206"/>
      <c r="H1173" s="574"/>
      <c r="I1173" s="206"/>
      <c r="J1173" s="577"/>
      <c r="K1173" s="358"/>
    </row>
    <row r="1174" spans="1:11" ht="15" customHeight="1" x14ac:dyDescent="0.25">
      <c r="A1174" s="203"/>
      <c r="B1174" s="571" t="s">
        <v>216</v>
      </c>
      <c r="C1174" s="576"/>
      <c r="D1174" s="573">
        <v>3.5</v>
      </c>
      <c r="E1174" s="422">
        <v>3.5</v>
      </c>
      <c r="F1174" s="574"/>
      <c r="G1174" s="206"/>
      <c r="H1174" s="574"/>
      <c r="I1174" s="206"/>
      <c r="J1174" s="577"/>
      <c r="K1174" s="358"/>
    </row>
    <row r="1175" spans="1:11" ht="15" customHeight="1" x14ac:dyDescent="0.2">
      <c r="A1175" s="414" t="s">
        <v>522</v>
      </c>
      <c r="B1175" s="436"/>
      <c r="C1175" s="480" t="s">
        <v>306</v>
      </c>
      <c r="D1175" s="557"/>
      <c r="E1175" s="558"/>
      <c r="F1175" s="454">
        <v>6.3063063063063057E-2</v>
      </c>
      <c r="G1175" s="418">
        <v>1.8018018018018018E-2</v>
      </c>
      <c r="H1175" s="454">
        <v>6.0138296664991309</v>
      </c>
      <c r="I1175" s="418">
        <v>23.935212957408517</v>
      </c>
      <c r="J1175" s="454">
        <v>0.03</v>
      </c>
      <c r="K1175" s="197" t="s">
        <v>310</v>
      </c>
    </row>
    <row r="1176" spans="1:11" ht="15" customHeight="1" x14ac:dyDescent="0.2">
      <c r="A1176" s="414"/>
      <c r="B1176" s="436" t="s">
        <v>207</v>
      </c>
      <c r="C1176" s="480"/>
      <c r="D1176" s="481">
        <v>0.4</v>
      </c>
      <c r="E1176" s="453">
        <v>0.4</v>
      </c>
      <c r="F1176" s="454"/>
      <c r="G1176" s="418"/>
      <c r="H1176" s="454"/>
      <c r="I1176" s="418"/>
      <c r="J1176" s="454"/>
      <c r="K1176" s="197"/>
    </row>
    <row r="1177" spans="1:11" ht="15" customHeight="1" x14ac:dyDescent="0.2">
      <c r="A1177" s="414"/>
      <c r="B1177" s="436" t="s">
        <v>29</v>
      </c>
      <c r="C1177" s="480"/>
      <c r="D1177" s="481">
        <v>5</v>
      </c>
      <c r="E1177" s="453">
        <v>5</v>
      </c>
      <c r="F1177" s="454"/>
      <c r="G1177" s="418"/>
      <c r="H1177" s="454"/>
      <c r="I1177" s="418"/>
      <c r="J1177" s="454"/>
      <c r="K1177" s="197"/>
    </row>
    <row r="1178" spans="1:11" ht="15" customHeight="1" x14ac:dyDescent="0.2">
      <c r="A1178" s="414"/>
      <c r="B1178" s="436" t="s">
        <v>566</v>
      </c>
      <c r="C1178" s="480"/>
      <c r="D1178" s="481">
        <v>11.4</v>
      </c>
      <c r="E1178" s="453">
        <v>10</v>
      </c>
      <c r="F1178" s="454"/>
      <c r="G1178" s="418"/>
      <c r="H1178" s="454"/>
      <c r="I1178" s="418"/>
      <c r="J1178" s="454"/>
      <c r="K1178" s="197"/>
    </row>
    <row r="1179" spans="1:11" ht="15" customHeight="1" x14ac:dyDescent="0.2">
      <c r="A1179" s="414"/>
      <c r="B1179" s="436" t="s">
        <v>28</v>
      </c>
      <c r="C1179" s="480"/>
      <c r="D1179" s="557">
        <v>150</v>
      </c>
      <c r="E1179" s="558">
        <v>150</v>
      </c>
      <c r="F1179" s="454"/>
      <c r="G1179" s="418"/>
      <c r="H1179" s="454"/>
      <c r="I1179" s="418"/>
      <c r="J1179" s="454"/>
      <c r="K1179" s="197"/>
    </row>
    <row r="1180" spans="1:11" ht="15" customHeight="1" thickBot="1" x14ac:dyDescent="0.3">
      <c r="A1180" s="457" t="s">
        <v>354</v>
      </c>
      <c r="B1180" s="458"/>
      <c r="C1180" s="468">
        <v>200</v>
      </c>
      <c r="D1180" s="464">
        <v>200</v>
      </c>
      <c r="E1180" s="465">
        <v>200</v>
      </c>
      <c r="F1180" s="462">
        <v>1</v>
      </c>
      <c r="G1180" s="463"/>
      <c r="H1180" s="462">
        <v>20.2</v>
      </c>
      <c r="I1180" s="463">
        <v>84.44</v>
      </c>
      <c r="J1180" s="462">
        <v>4</v>
      </c>
      <c r="K1180" s="578" t="s">
        <v>567</v>
      </c>
    </row>
    <row r="1181" spans="1:11" ht="15" customHeight="1" thickBot="1" x14ac:dyDescent="0.25">
      <c r="A1181" s="473" t="s">
        <v>37</v>
      </c>
      <c r="B1181" s="579"/>
      <c r="C1181" s="479">
        <v>495</v>
      </c>
      <c r="D1181" s="479"/>
      <c r="E1181" s="479"/>
      <c r="F1181" s="479">
        <f>F1162+F1175+F1180</f>
        <v>17.043063063063062</v>
      </c>
      <c r="G1181" s="479">
        <f t="shared" ref="G1181:J1181" si="35">G1162+G1175+G1180</f>
        <v>9.5180180180180187</v>
      </c>
      <c r="H1181" s="479">
        <f t="shared" si="35"/>
        <v>76.793829666499136</v>
      </c>
      <c r="I1181" s="479">
        <f t="shared" si="35"/>
        <v>458.5052129574085</v>
      </c>
      <c r="J1181" s="479">
        <f t="shared" si="35"/>
        <v>4.03</v>
      </c>
      <c r="K1181" s="360"/>
    </row>
    <row r="1182" spans="1:11" ht="15" customHeight="1" thickBot="1" x14ac:dyDescent="0.25">
      <c r="A1182" s="473" t="s">
        <v>582</v>
      </c>
      <c r="B1182" s="579"/>
      <c r="C1182" s="479">
        <f>C1120+C1124+C1160+C1181</f>
        <v>1585</v>
      </c>
      <c r="D1182" s="479"/>
      <c r="E1182" s="479"/>
      <c r="F1182" s="479">
        <f>F1120+F1124+F1160+F1181</f>
        <v>55.294078660879038</v>
      </c>
      <c r="G1182" s="479">
        <f>G1120+G1124+G1160+G1181</f>
        <v>74.044472521741255</v>
      </c>
      <c r="H1182" s="479">
        <f>H1120+H1124+H1160+H1181</f>
        <v>229.14549173180879</v>
      </c>
      <c r="I1182" s="479">
        <f>I1120+I1124+I1160+I1181</f>
        <v>1821.9579365174657</v>
      </c>
      <c r="J1182" s="479">
        <f>J1120+J1124+J1160+J1181</f>
        <v>30.83</v>
      </c>
      <c r="K1182" s="376"/>
    </row>
    <row r="1183" spans="1:11" ht="15" customHeight="1" thickBot="1" x14ac:dyDescent="0.25">
      <c r="A1183" s="473" t="s">
        <v>568</v>
      </c>
      <c r="B1183" s="579"/>
      <c r="C1183" s="580">
        <f>C118+C213+C320+C421+C513+C614+C714+C813+C897+C979+C1098+C1182</f>
        <v>18526</v>
      </c>
      <c r="D1183" s="580"/>
      <c r="E1183" s="580"/>
      <c r="F1183" s="479">
        <f>F118+F213+F320+F421+F513+F614+F714+F813+F897+F979+F1098+F1182</f>
        <v>575.25986753644463</v>
      </c>
      <c r="G1183" s="479">
        <f>G118+G213+G320+G421+G513+G614+G714+G813+G897+G979+G1098+G1182</f>
        <v>609.26861804967962</v>
      </c>
      <c r="H1183" s="479">
        <f>H118+H213+H320+H421+H513+H614+H714+H813+H897+H979+H1098+H1182</f>
        <v>2241.3665255750921</v>
      </c>
      <c r="I1183" s="479">
        <f>I118+I213+I320+I421+I513+I614+I714+I813+I897+I979+I1098+I1182</f>
        <v>16837.17742343017</v>
      </c>
      <c r="J1183" s="479">
        <f>J118+J213+J320+J421+J513+J614+J714+J813+J897+J979+J1098+J1182</f>
        <v>513.02499999999998</v>
      </c>
      <c r="K1183" s="581"/>
    </row>
    <row r="1184" spans="1:11" ht="15" customHeight="1" thickBot="1" x14ac:dyDescent="0.3">
      <c r="A1184" s="808" t="s">
        <v>334</v>
      </c>
      <c r="B1184" s="809"/>
      <c r="C1184" s="582">
        <f>C1183/12</f>
        <v>1543.8333333333333</v>
      </c>
      <c r="D1184" s="582"/>
      <c r="E1184" s="582"/>
      <c r="F1184" s="515">
        <f t="shared" ref="F1184:J1184" si="36">F1183/12</f>
        <v>47.938322294703717</v>
      </c>
      <c r="G1184" s="515">
        <f t="shared" si="36"/>
        <v>50.772384837473304</v>
      </c>
      <c r="H1184" s="515">
        <f t="shared" si="36"/>
        <v>186.78054379792434</v>
      </c>
      <c r="I1184" s="515">
        <f t="shared" si="36"/>
        <v>1403.0981186191809</v>
      </c>
      <c r="J1184" s="515">
        <f t="shared" si="36"/>
        <v>42.752083333333331</v>
      </c>
      <c r="K1184" s="583"/>
    </row>
    <row r="1185" spans="1:11" ht="15" customHeight="1" x14ac:dyDescent="0.25">
      <c r="A1185" s="561" t="s">
        <v>106</v>
      </c>
      <c r="B1185" s="458"/>
      <c r="C1185" s="458"/>
      <c r="D1185" s="584"/>
      <c r="E1185" s="585"/>
      <c r="F1185" s="586"/>
      <c r="G1185" s="586"/>
      <c r="H1185" s="586"/>
      <c r="I1185" s="586"/>
      <c r="K1185" s="458"/>
    </row>
    <row r="1186" spans="1:11" ht="15" customHeight="1" x14ac:dyDescent="0.25">
      <c r="A1186" s="799" t="s">
        <v>176</v>
      </c>
      <c r="B1186" s="799"/>
      <c r="C1186" s="799"/>
      <c r="D1186" s="799"/>
      <c r="E1186" s="799"/>
      <c r="F1186" s="799"/>
      <c r="G1186" s="799"/>
      <c r="H1186" s="799"/>
      <c r="I1186" s="799"/>
      <c r="J1186" s="799"/>
      <c r="K1186" s="799"/>
    </row>
    <row r="1187" spans="1:11" ht="15" customHeight="1" x14ac:dyDescent="0.25">
      <c r="A1187" s="799" t="s">
        <v>107</v>
      </c>
      <c r="B1187" s="799"/>
      <c r="C1187" s="799"/>
      <c r="D1187" s="799"/>
      <c r="E1187" s="799"/>
      <c r="F1187" s="799"/>
      <c r="G1187" s="799"/>
      <c r="H1187" s="799"/>
      <c r="I1187" s="799"/>
      <c r="J1187" s="799"/>
      <c r="K1187" s="799"/>
    </row>
    <row r="1188" spans="1:11" ht="15" customHeight="1" x14ac:dyDescent="0.25">
      <c r="A1188" s="799" t="s">
        <v>108</v>
      </c>
      <c r="B1188" s="799"/>
      <c r="C1188" s="799"/>
      <c r="D1188" s="799"/>
      <c r="E1188" s="799"/>
      <c r="F1188" s="799"/>
      <c r="G1188" s="799"/>
      <c r="H1188" s="799"/>
      <c r="I1188" s="799"/>
      <c r="J1188" s="799"/>
      <c r="K1188" s="799"/>
    </row>
    <row r="1189" spans="1:11" ht="15" customHeight="1" x14ac:dyDescent="0.25">
      <c r="A1189" s="799" t="s">
        <v>109</v>
      </c>
      <c r="B1189" s="799"/>
      <c r="C1189" s="799"/>
      <c r="D1189" s="799"/>
      <c r="E1189" s="799"/>
      <c r="F1189" s="799"/>
      <c r="G1189" s="799"/>
      <c r="H1189" s="799"/>
      <c r="I1189" s="799"/>
      <c r="J1189" s="799"/>
      <c r="K1189" s="799"/>
    </row>
    <row r="1190" spans="1:11" ht="15" customHeight="1" x14ac:dyDescent="0.25">
      <c r="A1190" s="800" t="s">
        <v>266</v>
      </c>
      <c r="B1190" s="800"/>
      <c r="C1190" s="800"/>
      <c r="D1190" s="800"/>
      <c r="E1190" s="800"/>
      <c r="F1190" s="800"/>
      <c r="G1190" s="800"/>
      <c r="H1190" s="800"/>
      <c r="I1190" s="800"/>
      <c r="J1190" s="800"/>
      <c r="K1190" s="800"/>
    </row>
    <row r="1191" spans="1:11" ht="15" customHeight="1" x14ac:dyDescent="0.25">
      <c r="A1191" s="799" t="s">
        <v>110</v>
      </c>
      <c r="B1191" s="799"/>
      <c r="C1191" s="799"/>
      <c r="D1191" s="799"/>
      <c r="E1191" s="799"/>
      <c r="F1191" s="799"/>
      <c r="G1191" s="799"/>
      <c r="H1191" s="799"/>
      <c r="I1191" s="799"/>
      <c r="J1191" s="799"/>
      <c r="K1191" s="799"/>
    </row>
    <row r="1192" spans="1:11" ht="15" customHeight="1" x14ac:dyDescent="0.25">
      <c r="A1192" s="800" t="s">
        <v>267</v>
      </c>
      <c r="B1192" s="800"/>
      <c r="C1192" s="800"/>
      <c r="D1192" s="800"/>
      <c r="E1192" s="800"/>
      <c r="F1192" s="800"/>
      <c r="G1192" s="800"/>
      <c r="H1192" s="800"/>
      <c r="I1192" s="800"/>
      <c r="J1192" s="800"/>
      <c r="K1192" s="800"/>
    </row>
    <row r="1193" spans="1:11" ht="15" customHeight="1" x14ac:dyDescent="0.25">
      <c r="A1193" s="799" t="s">
        <v>111</v>
      </c>
      <c r="B1193" s="799"/>
      <c r="C1193" s="799"/>
      <c r="D1193" s="799"/>
      <c r="E1193" s="799"/>
      <c r="F1193" s="799"/>
      <c r="G1193" s="799"/>
      <c r="H1193" s="799"/>
      <c r="I1193" s="799"/>
      <c r="J1193" s="799"/>
      <c r="K1193" s="799"/>
    </row>
    <row r="1194" spans="1:11" ht="15" customHeight="1" x14ac:dyDescent="0.25">
      <c r="A1194" s="800" t="s">
        <v>268</v>
      </c>
      <c r="B1194" s="800"/>
      <c r="C1194" s="800"/>
      <c r="D1194" s="800"/>
      <c r="E1194" s="800"/>
      <c r="F1194" s="800"/>
      <c r="G1194" s="800"/>
      <c r="H1194" s="800"/>
      <c r="I1194" s="800"/>
      <c r="J1194" s="800"/>
      <c r="K1194" s="800"/>
    </row>
    <row r="1195" spans="1:11" ht="15" customHeight="1" x14ac:dyDescent="0.25">
      <c r="A1195" s="799" t="s">
        <v>177</v>
      </c>
      <c r="B1195" s="799"/>
      <c r="C1195" s="799"/>
      <c r="D1195" s="799"/>
      <c r="E1195" s="799"/>
      <c r="F1195" s="799"/>
      <c r="G1195" s="799"/>
      <c r="H1195" s="799"/>
      <c r="I1195" s="799"/>
      <c r="J1195" s="799"/>
      <c r="K1195" s="799"/>
    </row>
    <row r="1196" spans="1:11" ht="15" customHeight="1" x14ac:dyDescent="0.25">
      <c r="A1196" s="799" t="s">
        <v>112</v>
      </c>
      <c r="B1196" s="799"/>
      <c r="C1196" s="799"/>
      <c r="D1196" s="799"/>
      <c r="E1196" s="799"/>
      <c r="F1196" s="799"/>
      <c r="G1196" s="799"/>
      <c r="H1196" s="799"/>
      <c r="I1196" s="799"/>
      <c r="J1196" s="799"/>
      <c r="K1196" s="799"/>
    </row>
    <row r="1197" spans="1:11" ht="15" customHeight="1" x14ac:dyDescent="0.25">
      <c r="A1197" s="799" t="s">
        <v>113</v>
      </c>
      <c r="B1197" s="799"/>
      <c r="C1197" s="799"/>
      <c r="D1197" s="799"/>
      <c r="E1197" s="799"/>
      <c r="F1197" s="799"/>
      <c r="G1197" s="799"/>
      <c r="H1197" s="799"/>
      <c r="I1197" s="799"/>
      <c r="J1197" s="799"/>
      <c r="K1197" s="799"/>
    </row>
    <row r="1198" spans="1:11" ht="15" customHeight="1" x14ac:dyDescent="0.25">
      <c r="A1198" s="800" t="s">
        <v>269</v>
      </c>
      <c r="B1198" s="800"/>
      <c r="C1198" s="800"/>
      <c r="D1198" s="800"/>
      <c r="E1198" s="800"/>
      <c r="F1198" s="800"/>
      <c r="G1198" s="800"/>
      <c r="H1198" s="800"/>
      <c r="I1198" s="800"/>
      <c r="J1198" s="800"/>
      <c r="K1198" s="800"/>
    </row>
    <row r="1199" spans="1:11" ht="15" customHeight="1" x14ac:dyDescent="0.25">
      <c r="A1199" s="799" t="s">
        <v>152</v>
      </c>
      <c r="B1199" s="799"/>
      <c r="C1199" s="799"/>
      <c r="D1199" s="799"/>
      <c r="E1199" s="799"/>
      <c r="F1199" s="799"/>
      <c r="G1199" s="799"/>
      <c r="H1199" s="799"/>
      <c r="I1199" s="799"/>
      <c r="J1199" s="799"/>
      <c r="K1199" s="799"/>
    </row>
    <row r="1200" spans="1:11" ht="15" customHeight="1" x14ac:dyDescent="0.25">
      <c r="A1200" s="799" t="s">
        <v>114</v>
      </c>
      <c r="B1200" s="799"/>
      <c r="C1200" s="799"/>
      <c r="D1200" s="799"/>
      <c r="E1200" s="799"/>
      <c r="F1200" s="799"/>
      <c r="G1200" s="799"/>
      <c r="H1200" s="799"/>
      <c r="I1200" s="799"/>
      <c r="J1200" s="799"/>
      <c r="K1200" s="799"/>
    </row>
    <row r="1201" spans="1:11" ht="15" customHeight="1" x14ac:dyDescent="0.25">
      <c r="A1201" s="799" t="s">
        <v>115</v>
      </c>
      <c r="B1201" s="799"/>
      <c r="C1201" s="799"/>
      <c r="D1201" s="799"/>
      <c r="E1201" s="799"/>
      <c r="F1201" s="799"/>
      <c r="G1201" s="799"/>
      <c r="H1201" s="799"/>
      <c r="I1201" s="799"/>
      <c r="J1201" s="799"/>
      <c r="K1201" s="799"/>
    </row>
    <row r="1202" spans="1:11" ht="15" customHeight="1" x14ac:dyDescent="0.25">
      <c r="A1202" s="799" t="s">
        <v>153</v>
      </c>
      <c r="B1202" s="799"/>
      <c r="C1202" s="799"/>
      <c r="D1202" s="799"/>
      <c r="E1202" s="799"/>
      <c r="F1202" s="799"/>
      <c r="G1202" s="799"/>
      <c r="H1202" s="799"/>
      <c r="I1202" s="799"/>
      <c r="J1202" s="799"/>
      <c r="K1202" s="799"/>
    </row>
    <row r="1203" spans="1:11" ht="15" customHeight="1" x14ac:dyDescent="0.25">
      <c r="A1203" s="799" t="s">
        <v>116</v>
      </c>
      <c r="B1203" s="799"/>
      <c r="C1203" s="799"/>
      <c r="D1203" s="799"/>
      <c r="E1203" s="799"/>
      <c r="F1203" s="799"/>
      <c r="G1203" s="799"/>
      <c r="H1203" s="799"/>
      <c r="I1203" s="799"/>
      <c r="J1203" s="799"/>
      <c r="K1203" s="799"/>
    </row>
    <row r="1204" spans="1:11" ht="15" customHeight="1" x14ac:dyDescent="0.25">
      <c r="A1204" s="799" t="s">
        <v>154</v>
      </c>
      <c r="B1204" s="799"/>
      <c r="C1204" s="799"/>
      <c r="D1204" s="799"/>
      <c r="E1204" s="799"/>
      <c r="F1204" s="799"/>
      <c r="G1204" s="799"/>
      <c r="H1204" s="799"/>
      <c r="I1204" s="799"/>
      <c r="J1204" s="799"/>
      <c r="K1204" s="799"/>
    </row>
    <row r="1205" spans="1:11" ht="15" customHeight="1" x14ac:dyDescent="0.25">
      <c r="A1205" s="799" t="s">
        <v>117</v>
      </c>
      <c r="B1205" s="799"/>
      <c r="C1205" s="799"/>
      <c r="D1205" s="799"/>
      <c r="E1205" s="799"/>
      <c r="F1205" s="799"/>
      <c r="G1205" s="799"/>
      <c r="H1205" s="799"/>
      <c r="I1205" s="799"/>
      <c r="J1205" s="799"/>
      <c r="K1205" s="799"/>
    </row>
    <row r="1206" spans="1:11" ht="15" customHeight="1" x14ac:dyDescent="0.25">
      <c r="A1206" s="799" t="s">
        <v>118</v>
      </c>
      <c r="B1206" s="799"/>
      <c r="C1206" s="799"/>
      <c r="D1206" s="799"/>
      <c r="E1206" s="799"/>
      <c r="F1206" s="799"/>
      <c r="G1206" s="799"/>
      <c r="H1206" s="799"/>
      <c r="I1206" s="799"/>
      <c r="J1206" s="799"/>
      <c r="K1206" s="799"/>
    </row>
    <row r="1207" spans="1:11" ht="15" customHeight="1" x14ac:dyDescent="0.25">
      <c r="A1207" s="799" t="s">
        <v>155</v>
      </c>
      <c r="B1207" s="799"/>
      <c r="C1207" s="799"/>
      <c r="D1207" s="799"/>
      <c r="E1207" s="799"/>
      <c r="F1207" s="799"/>
      <c r="G1207" s="799"/>
      <c r="H1207" s="799"/>
      <c r="I1207" s="799"/>
      <c r="J1207" s="799"/>
      <c r="K1207" s="799"/>
    </row>
    <row r="1208" spans="1:11" ht="15" customHeight="1" x14ac:dyDescent="0.25">
      <c r="A1208" s="799" t="s">
        <v>119</v>
      </c>
      <c r="B1208" s="799"/>
      <c r="C1208" s="799"/>
      <c r="D1208" s="799"/>
      <c r="E1208" s="799"/>
      <c r="F1208" s="799"/>
      <c r="G1208" s="799"/>
      <c r="H1208" s="799"/>
      <c r="I1208" s="799"/>
      <c r="J1208" s="799"/>
      <c r="K1208" s="799"/>
    </row>
    <row r="1209" spans="1:11" ht="15" customHeight="1" x14ac:dyDescent="0.25">
      <c r="A1209" s="799" t="s">
        <v>120</v>
      </c>
      <c r="B1209" s="799"/>
      <c r="C1209" s="799"/>
      <c r="D1209" s="799"/>
      <c r="E1209" s="799"/>
      <c r="F1209" s="799"/>
      <c r="G1209" s="799"/>
      <c r="H1209" s="799"/>
      <c r="I1209" s="799"/>
      <c r="J1209" s="799"/>
      <c r="K1209" s="799"/>
    </row>
    <row r="1210" spans="1:11" ht="15" customHeight="1" x14ac:dyDescent="0.25">
      <c r="E1210" s="585"/>
      <c r="F1210" s="586"/>
      <c r="G1210" s="586"/>
      <c r="H1210" s="586"/>
      <c r="I1210" s="586"/>
      <c r="K1210" s="589"/>
    </row>
    <row r="1211" spans="1:11" ht="15" customHeight="1" x14ac:dyDescent="0.25">
      <c r="E1211" s="589"/>
      <c r="F1211" s="586"/>
      <c r="G1211" s="586"/>
      <c r="H1211" s="586"/>
      <c r="I1211" s="586"/>
      <c r="K1211" s="589"/>
    </row>
    <row r="1212" spans="1:11" ht="15" customHeight="1" x14ac:dyDescent="0.25">
      <c r="A1212" s="590"/>
      <c r="E1212" s="589"/>
      <c r="F1212" s="591"/>
      <c r="G1212" s="591"/>
      <c r="H1212" s="591"/>
      <c r="I1212" s="591"/>
      <c r="K1212" s="589"/>
    </row>
    <row r="1213" spans="1:11" ht="15" customHeight="1" x14ac:dyDescent="0.25">
      <c r="A1213" s="590"/>
      <c r="E1213" s="589"/>
      <c r="F1213" s="591"/>
      <c r="G1213" s="591"/>
      <c r="H1213" s="591"/>
      <c r="I1213" s="591"/>
      <c r="K1213" s="589"/>
    </row>
    <row r="1214" spans="1:11" ht="15" customHeight="1" x14ac:dyDescent="0.25">
      <c r="A1214" s="590"/>
      <c r="E1214" s="589"/>
      <c r="F1214" s="591"/>
      <c r="G1214" s="591"/>
      <c r="H1214" s="591"/>
      <c r="I1214" s="591"/>
      <c r="K1214" s="589"/>
    </row>
    <row r="1215" spans="1:11" ht="15" customHeight="1" x14ac:dyDescent="0.25">
      <c r="A1215" s="590"/>
      <c r="E1215" s="589"/>
      <c r="F1215" s="591"/>
      <c r="G1215" s="591"/>
      <c r="H1215" s="591"/>
      <c r="I1215" s="591"/>
      <c r="K1215" s="589"/>
    </row>
    <row r="1216" spans="1:11" ht="15" customHeight="1" x14ac:dyDescent="0.25">
      <c r="E1216" s="589"/>
      <c r="F1216" s="586"/>
      <c r="G1216" s="586"/>
      <c r="H1216" s="586"/>
      <c r="I1216" s="586"/>
      <c r="K1216" s="589"/>
    </row>
    <row r="1217" spans="1:11" ht="15" customHeight="1" x14ac:dyDescent="0.25">
      <c r="A1217" s="590"/>
      <c r="E1217" s="589"/>
      <c r="F1217" s="586"/>
      <c r="G1217" s="586"/>
      <c r="H1217" s="586"/>
      <c r="I1217" s="586"/>
      <c r="K1217" s="589"/>
    </row>
    <row r="1218" spans="1:11" ht="15" customHeight="1" x14ac:dyDescent="0.25">
      <c r="E1218" s="585"/>
      <c r="F1218" s="586"/>
      <c r="G1218" s="586"/>
      <c r="H1218" s="586"/>
      <c r="I1218" s="586"/>
      <c r="K1218" s="589"/>
    </row>
    <row r="1219" spans="1:11" ht="15" customHeight="1" x14ac:dyDescent="0.25">
      <c r="E1219" s="585"/>
      <c r="F1219" s="586"/>
      <c r="G1219" s="586"/>
      <c r="H1219" s="586"/>
      <c r="I1219" s="586"/>
      <c r="K1219" s="589"/>
    </row>
    <row r="1220" spans="1:11" ht="15" customHeight="1" x14ac:dyDescent="0.25">
      <c r="E1220" s="589"/>
      <c r="F1220" s="586"/>
      <c r="G1220" s="586"/>
      <c r="H1220" s="586"/>
      <c r="I1220" s="586"/>
      <c r="K1220" s="589"/>
    </row>
    <row r="1221" spans="1:11" ht="15" customHeight="1" x14ac:dyDescent="0.25">
      <c r="A1221" s="590"/>
      <c r="E1221" s="589"/>
      <c r="F1221" s="591"/>
      <c r="G1221" s="591"/>
      <c r="H1221" s="591"/>
      <c r="I1221" s="591"/>
      <c r="K1221" s="589"/>
    </row>
    <row r="1222" spans="1:11" ht="15" customHeight="1" x14ac:dyDescent="0.25">
      <c r="E1222" s="589"/>
      <c r="F1222" s="586"/>
      <c r="G1222" s="586"/>
      <c r="H1222" s="586"/>
      <c r="I1222" s="586"/>
      <c r="K1222" s="589"/>
    </row>
    <row r="1223" spans="1:11" ht="15" customHeight="1" x14ac:dyDescent="0.25">
      <c r="A1223" s="590"/>
      <c r="E1223" s="589"/>
      <c r="F1223" s="586"/>
      <c r="G1223" s="586"/>
      <c r="H1223" s="586"/>
      <c r="I1223" s="586"/>
      <c r="K1223" s="589"/>
    </row>
    <row r="1224" spans="1:11" ht="15" customHeight="1" x14ac:dyDescent="0.25">
      <c r="E1224" s="585"/>
      <c r="F1224" s="586"/>
      <c r="G1224" s="586"/>
      <c r="H1224" s="586"/>
      <c r="I1224" s="586"/>
      <c r="K1224" s="589"/>
    </row>
    <row r="1225" spans="1:11" ht="15" customHeight="1" x14ac:dyDescent="0.25">
      <c r="A1225" s="590"/>
      <c r="B1225" s="590"/>
      <c r="C1225" s="592"/>
      <c r="D1225" s="592"/>
      <c r="E1225" s="593"/>
      <c r="F1225" s="591"/>
      <c r="G1225" s="591"/>
      <c r="H1225" s="591"/>
      <c r="I1225" s="591"/>
      <c r="K1225" s="589"/>
    </row>
    <row r="1226" spans="1:11" ht="15" customHeight="1" x14ac:dyDescent="0.25">
      <c r="E1226" s="589"/>
      <c r="F1226" s="586"/>
      <c r="G1226" s="586"/>
      <c r="H1226" s="586"/>
      <c r="I1226" s="586"/>
      <c r="K1226" s="589"/>
    </row>
    <row r="1227" spans="1:11" ht="15" customHeight="1" x14ac:dyDescent="0.25">
      <c r="E1227" s="589"/>
      <c r="F1227" s="586"/>
      <c r="G1227" s="586"/>
      <c r="H1227" s="586"/>
      <c r="I1227" s="586"/>
      <c r="K1227" s="589"/>
    </row>
    <row r="1228" spans="1:11" ht="15" customHeight="1" x14ac:dyDescent="0.25">
      <c r="A1228" s="590"/>
      <c r="E1228" s="589"/>
      <c r="F1228" s="591"/>
      <c r="G1228" s="591"/>
      <c r="H1228" s="591"/>
      <c r="I1228" s="591"/>
      <c r="K1228" s="589"/>
    </row>
    <row r="1229" spans="1:11" ht="15" customHeight="1" x14ac:dyDescent="0.25">
      <c r="E1229" s="589"/>
      <c r="K1229" s="589"/>
    </row>
    <row r="1230" spans="1:11" ht="15" customHeight="1" x14ac:dyDescent="0.25">
      <c r="A1230" s="590"/>
      <c r="B1230" s="590"/>
      <c r="E1230" s="589"/>
      <c r="K1230" s="589"/>
    </row>
    <row r="1231" spans="1:11" ht="15" customHeight="1" x14ac:dyDescent="0.25">
      <c r="A1231" s="590"/>
      <c r="B1231" s="590"/>
      <c r="E1231" s="589"/>
      <c r="K1231" s="589"/>
    </row>
    <row r="1232" spans="1:11" ht="15" customHeight="1" x14ac:dyDescent="0.25">
      <c r="A1232" s="590"/>
      <c r="B1232" s="590"/>
      <c r="E1232" s="589"/>
      <c r="K1232" s="589"/>
    </row>
    <row r="1233" spans="1:11" ht="15" customHeight="1" x14ac:dyDescent="0.25">
      <c r="A1233" s="590"/>
      <c r="B1233" s="590"/>
      <c r="E1233" s="589"/>
      <c r="K1233" s="589"/>
    </row>
    <row r="1234" spans="1:11" ht="15" customHeight="1" x14ac:dyDescent="0.25">
      <c r="A1234" s="590"/>
      <c r="B1234" s="590"/>
      <c r="E1234" s="589"/>
      <c r="K1234" s="589"/>
    </row>
    <row r="1235" spans="1:11" ht="15" customHeight="1" x14ac:dyDescent="0.25">
      <c r="E1235" s="589"/>
      <c r="K1235" s="589"/>
    </row>
    <row r="1236" spans="1:11" ht="15" customHeight="1" x14ac:dyDescent="0.25">
      <c r="E1236" s="589"/>
      <c r="K1236" s="589"/>
    </row>
    <row r="1237" spans="1:11" ht="15" customHeight="1" x14ac:dyDescent="0.25">
      <c r="C1237" s="592"/>
      <c r="D1237" s="592"/>
      <c r="E1237" s="589"/>
      <c r="K1237" s="589"/>
    </row>
    <row r="1238" spans="1:11" ht="15" customHeight="1" x14ac:dyDescent="0.25">
      <c r="A1238" s="590"/>
      <c r="B1238" s="590"/>
      <c r="E1238" s="589"/>
      <c r="K1238" s="589"/>
    </row>
    <row r="1239" spans="1:11" ht="15" customHeight="1" x14ac:dyDescent="0.25">
      <c r="E1239" s="585"/>
      <c r="F1239" s="586"/>
      <c r="G1239" s="586"/>
      <c r="H1239" s="586"/>
      <c r="I1239" s="586"/>
      <c r="K1239" s="589"/>
    </row>
    <row r="1240" spans="1:11" ht="15" customHeight="1" x14ac:dyDescent="0.25">
      <c r="E1240" s="585"/>
      <c r="F1240" s="586"/>
      <c r="G1240" s="586"/>
      <c r="H1240" s="586"/>
      <c r="I1240" s="586"/>
      <c r="K1240" s="589"/>
    </row>
    <row r="1241" spans="1:11" ht="15" customHeight="1" x14ac:dyDescent="0.25">
      <c r="E1241" s="585"/>
      <c r="F1241" s="586"/>
      <c r="G1241" s="586"/>
      <c r="H1241" s="586"/>
      <c r="I1241" s="586"/>
      <c r="K1241" s="589"/>
    </row>
    <row r="1242" spans="1:11" ht="15" customHeight="1" x14ac:dyDescent="0.25">
      <c r="E1242" s="589"/>
      <c r="F1242" s="586"/>
      <c r="G1242" s="586"/>
      <c r="H1242" s="586"/>
      <c r="I1242" s="586"/>
      <c r="K1242" s="589"/>
    </row>
    <row r="1243" spans="1:11" ht="15" customHeight="1" x14ac:dyDescent="0.25">
      <c r="E1243" s="585"/>
      <c r="F1243" s="586"/>
      <c r="G1243" s="586"/>
      <c r="H1243" s="586"/>
      <c r="I1243" s="586"/>
      <c r="K1243" s="589"/>
    </row>
    <row r="1244" spans="1:11" ht="15" customHeight="1" x14ac:dyDescent="0.25">
      <c r="E1244" s="589"/>
      <c r="F1244" s="586"/>
      <c r="G1244" s="586"/>
      <c r="H1244" s="586"/>
      <c r="I1244" s="586"/>
      <c r="K1244" s="589"/>
    </row>
    <row r="1245" spans="1:11" ht="15" customHeight="1" x14ac:dyDescent="0.25">
      <c r="E1245" s="589"/>
      <c r="F1245" s="586"/>
      <c r="G1245" s="586"/>
      <c r="H1245" s="586"/>
      <c r="I1245" s="586"/>
      <c r="K1245" s="589"/>
    </row>
    <row r="1246" spans="1:11" ht="15" customHeight="1" x14ac:dyDescent="0.25">
      <c r="A1246" s="590"/>
      <c r="B1246" s="590"/>
      <c r="C1246" s="592"/>
      <c r="D1246" s="592"/>
      <c r="E1246" s="593"/>
      <c r="F1246" s="591"/>
      <c r="G1246" s="591"/>
      <c r="H1246" s="591"/>
      <c r="I1246" s="591"/>
      <c r="K1246" s="589"/>
    </row>
    <row r="1247" spans="1:11" ht="15" customHeight="1" x14ac:dyDescent="0.25">
      <c r="A1247" s="590"/>
      <c r="B1247" s="590"/>
      <c r="C1247" s="592"/>
      <c r="D1247" s="592"/>
      <c r="E1247" s="593"/>
      <c r="F1247" s="591"/>
      <c r="G1247" s="591"/>
      <c r="H1247" s="591"/>
      <c r="I1247" s="591"/>
      <c r="K1247" s="589"/>
    </row>
    <row r="1248" spans="1:11" ht="15" customHeight="1" x14ac:dyDescent="0.25">
      <c r="A1248" s="590"/>
      <c r="B1248" s="590"/>
      <c r="C1248" s="592"/>
      <c r="D1248" s="592"/>
      <c r="E1248" s="593"/>
      <c r="F1248" s="591"/>
      <c r="G1248" s="591"/>
      <c r="H1248" s="591"/>
      <c r="I1248" s="591"/>
      <c r="K1248" s="589"/>
    </row>
    <row r="1249" spans="1:11" ht="15" customHeight="1" x14ac:dyDescent="0.25">
      <c r="E1249" s="589"/>
      <c r="F1249" s="586"/>
      <c r="G1249" s="586"/>
      <c r="H1249" s="586"/>
      <c r="I1249" s="586"/>
      <c r="K1249" s="589"/>
    </row>
    <row r="1250" spans="1:11" ht="15" customHeight="1" x14ac:dyDescent="0.25">
      <c r="A1250" s="590"/>
      <c r="E1250" s="589"/>
      <c r="F1250" s="586"/>
      <c r="G1250" s="586"/>
      <c r="H1250" s="586"/>
      <c r="I1250" s="586"/>
      <c r="K1250" s="589"/>
    </row>
    <row r="1251" spans="1:11" ht="15" customHeight="1" x14ac:dyDescent="0.25">
      <c r="E1251" s="589"/>
      <c r="F1251" s="586"/>
      <c r="G1251" s="586"/>
      <c r="H1251" s="586"/>
      <c r="I1251" s="591"/>
      <c r="K1251" s="589"/>
    </row>
    <row r="1252" spans="1:11" ht="15" customHeight="1" x14ac:dyDescent="0.25">
      <c r="E1252" s="585"/>
      <c r="F1252" s="586"/>
      <c r="G1252" s="586"/>
      <c r="H1252" s="586"/>
      <c r="I1252" s="586"/>
      <c r="K1252" s="589"/>
    </row>
    <row r="1253" spans="1:11" ht="15" customHeight="1" x14ac:dyDescent="0.25">
      <c r="E1253" s="585"/>
      <c r="F1253" s="586"/>
      <c r="G1253" s="586"/>
      <c r="H1253" s="586"/>
      <c r="I1253" s="586"/>
      <c r="K1253" s="589"/>
    </row>
    <row r="1254" spans="1:11" ht="15" customHeight="1" x14ac:dyDescent="0.25">
      <c r="E1254" s="585"/>
      <c r="F1254" s="586"/>
      <c r="G1254" s="586"/>
      <c r="H1254" s="586"/>
      <c r="I1254" s="586"/>
      <c r="K1254" s="589"/>
    </row>
    <row r="1255" spans="1:11" ht="15" customHeight="1" x14ac:dyDescent="0.25">
      <c r="E1255" s="585"/>
      <c r="F1255" s="586"/>
      <c r="G1255" s="586"/>
      <c r="H1255" s="586"/>
      <c r="I1255" s="586"/>
      <c r="K1255" s="589"/>
    </row>
    <row r="1256" spans="1:11" ht="15" customHeight="1" x14ac:dyDescent="0.25">
      <c r="E1256" s="585"/>
      <c r="F1256" s="586"/>
      <c r="G1256" s="586"/>
      <c r="H1256" s="586"/>
      <c r="I1256" s="586"/>
      <c r="K1256" s="589"/>
    </row>
    <row r="1257" spans="1:11" ht="15" customHeight="1" x14ac:dyDescent="0.25">
      <c r="E1257" s="585"/>
      <c r="F1257" s="586"/>
      <c r="G1257" s="586"/>
      <c r="H1257" s="586"/>
      <c r="I1257" s="586"/>
      <c r="K1257" s="589"/>
    </row>
    <row r="1258" spans="1:11" ht="15" customHeight="1" x14ac:dyDescent="0.25">
      <c r="E1258" s="585"/>
      <c r="F1258" s="586"/>
      <c r="G1258" s="586"/>
      <c r="H1258" s="586"/>
      <c r="I1258" s="586"/>
      <c r="K1258" s="589"/>
    </row>
    <row r="1259" spans="1:11" ht="15" customHeight="1" x14ac:dyDescent="0.25">
      <c r="E1259" s="589"/>
      <c r="F1259" s="586"/>
      <c r="G1259" s="586"/>
      <c r="H1259" s="586"/>
      <c r="I1259" s="586"/>
      <c r="K1259" s="589"/>
    </row>
    <row r="1260" spans="1:11" ht="15" customHeight="1" x14ac:dyDescent="0.25">
      <c r="A1260" s="590"/>
      <c r="E1260" s="589"/>
      <c r="F1260" s="591"/>
      <c r="G1260" s="591"/>
      <c r="H1260" s="591"/>
      <c r="I1260" s="591"/>
      <c r="K1260" s="589"/>
    </row>
    <row r="1261" spans="1:11" ht="15" customHeight="1" x14ac:dyDescent="0.25">
      <c r="A1261" s="590"/>
      <c r="E1261" s="589"/>
      <c r="F1261" s="591"/>
      <c r="G1261" s="591"/>
      <c r="H1261" s="591"/>
      <c r="I1261" s="591"/>
      <c r="K1261" s="589"/>
    </row>
    <row r="1262" spans="1:11" ht="15" customHeight="1" x14ac:dyDescent="0.25">
      <c r="A1262" s="590"/>
      <c r="E1262" s="589"/>
      <c r="F1262" s="591"/>
      <c r="G1262" s="591"/>
      <c r="H1262" s="591"/>
      <c r="I1262" s="591"/>
      <c r="K1262" s="589"/>
    </row>
    <row r="1263" spans="1:11" ht="15" customHeight="1" x14ac:dyDescent="0.25">
      <c r="A1263" s="590"/>
      <c r="E1263" s="589"/>
      <c r="F1263" s="591"/>
      <c r="G1263" s="591"/>
      <c r="H1263" s="591"/>
      <c r="I1263" s="591"/>
      <c r="K1263" s="589"/>
    </row>
    <row r="1264" spans="1:11" ht="15" customHeight="1" x14ac:dyDescent="0.25">
      <c r="E1264" s="589"/>
      <c r="F1264" s="586"/>
      <c r="G1264" s="586"/>
      <c r="H1264" s="586"/>
      <c r="I1264" s="586"/>
      <c r="K1264" s="589"/>
    </row>
    <row r="1265" spans="1:11" ht="15" customHeight="1" x14ac:dyDescent="0.25">
      <c r="A1265" s="590"/>
      <c r="E1265" s="589"/>
      <c r="F1265" s="586"/>
      <c r="G1265" s="586"/>
      <c r="H1265" s="586"/>
      <c r="I1265" s="586"/>
      <c r="K1265" s="589"/>
    </row>
    <row r="1266" spans="1:11" ht="15" customHeight="1" x14ac:dyDescent="0.25">
      <c r="E1266" s="589"/>
      <c r="F1266" s="586"/>
      <c r="G1266" s="586"/>
      <c r="H1266" s="586"/>
      <c r="I1266" s="586"/>
      <c r="K1266" s="589"/>
    </row>
    <row r="1267" spans="1:11" ht="15" customHeight="1" x14ac:dyDescent="0.25">
      <c r="E1267" s="589"/>
      <c r="F1267" s="586"/>
      <c r="G1267" s="586"/>
      <c r="H1267" s="586"/>
      <c r="I1267" s="586"/>
      <c r="K1267" s="589"/>
    </row>
    <row r="1268" spans="1:11" ht="15" customHeight="1" x14ac:dyDescent="0.25">
      <c r="E1268" s="589"/>
      <c r="F1268" s="586"/>
      <c r="G1268" s="586"/>
      <c r="H1268" s="586"/>
      <c r="I1268" s="586"/>
      <c r="K1268" s="589"/>
    </row>
    <row r="1269" spans="1:11" ht="15" customHeight="1" x14ac:dyDescent="0.25">
      <c r="A1269" s="590"/>
      <c r="E1269" s="589"/>
      <c r="F1269" s="591"/>
      <c r="G1269" s="591"/>
      <c r="H1269" s="591"/>
      <c r="I1269" s="591"/>
      <c r="K1269" s="589"/>
    </row>
    <row r="1270" spans="1:11" ht="15" customHeight="1" x14ac:dyDescent="0.25">
      <c r="A1270" s="590"/>
      <c r="E1270" s="589"/>
      <c r="F1270" s="591"/>
      <c r="G1270" s="591"/>
      <c r="H1270" s="591"/>
      <c r="I1270" s="591"/>
      <c r="K1270" s="589"/>
    </row>
    <row r="1271" spans="1:11" ht="15" customHeight="1" x14ac:dyDescent="0.25">
      <c r="A1271" s="590"/>
      <c r="E1271" s="589"/>
      <c r="F1271" s="591"/>
      <c r="G1271" s="591"/>
      <c r="H1271" s="591"/>
      <c r="I1271" s="591"/>
      <c r="K1271" s="589"/>
    </row>
    <row r="1272" spans="1:11" ht="15" customHeight="1" x14ac:dyDescent="0.25">
      <c r="A1272" s="590"/>
      <c r="E1272" s="589"/>
      <c r="F1272" s="586"/>
      <c r="G1272" s="586"/>
      <c r="H1272" s="586"/>
      <c r="I1272" s="586"/>
      <c r="K1272" s="589"/>
    </row>
    <row r="1273" spans="1:11" ht="15" customHeight="1" x14ac:dyDescent="0.25">
      <c r="A1273" s="590"/>
      <c r="B1273" s="590"/>
      <c r="C1273" s="592"/>
      <c r="D1273" s="592"/>
      <c r="E1273" s="593"/>
      <c r="F1273" s="591"/>
      <c r="G1273" s="591"/>
      <c r="H1273" s="591"/>
      <c r="I1273" s="591"/>
      <c r="K1273" s="589"/>
    </row>
    <row r="1274" spans="1:11" ht="15" customHeight="1" x14ac:dyDescent="0.25">
      <c r="E1274" s="585"/>
      <c r="F1274" s="586"/>
      <c r="G1274" s="586"/>
      <c r="H1274" s="586"/>
      <c r="I1274" s="586"/>
      <c r="K1274" s="589"/>
    </row>
    <row r="1275" spans="1:11" ht="15" customHeight="1" x14ac:dyDescent="0.25">
      <c r="E1275" s="589"/>
      <c r="F1275" s="586"/>
      <c r="G1275" s="586"/>
      <c r="H1275" s="586"/>
      <c r="I1275" s="586"/>
      <c r="K1275" s="589"/>
    </row>
    <row r="1276" spans="1:11" ht="15" customHeight="1" x14ac:dyDescent="0.25">
      <c r="E1276" s="589"/>
      <c r="F1276" s="586"/>
      <c r="G1276" s="586"/>
      <c r="H1276" s="586"/>
      <c r="I1276" s="586"/>
      <c r="K1276" s="589"/>
    </row>
    <row r="1277" spans="1:11" ht="15" customHeight="1" x14ac:dyDescent="0.25">
      <c r="E1277" s="589"/>
      <c r="F1277" s="586"/>
      <c r="G1277" s="586"/>
      <c r="H1277" s="586"/>
      <c r="I1277" s="586"/>
      <c r="K1277" s="589"/>
    </row>
    <row r="1278" spans="1:11" ht="15" customHeight="1" x14ac:dyDescent="0.25">
      <c r="E1278" s="589"/>
      <c r="K1278" s="589"/>
    </row>
    <row r="1279" spans="1:11" ht="15" customHeight="1" x14ac:dyDescent="0.25">
      <c r="A1279" s="590"/>
      <c r="E1279" s="589"/>
      <c r="F1279" s="594"/>
      <c r="G1279" s="594"/>
      <c r="H1279" s="594"/>
      <c r="I1279" s="594"/>
      <c r="K1279" s="589"/>
    </row>
    <row r="1280" spans="1:11" ht="15" customHeight="1" x14ac:dyDescent="0.25">
      <c r="E1280" s="589"/>
      <c r="K1280" s="589"/>
    </row>
    <row r="1281" spans="1:11" ht="15" customHeight="1" x14ac:dyDescent="0.25">
      <c r="E1281" s="589"/>
      <c r="K1281" s="589"/>
    </row>
    <row r="1282" spans="1:11" ht="15" customHeight="1" x14ac:dyDescent="0.25">
      <c r="E1282" s="589"/>
      <c r="K1282" s="589"/>
    </row>
    <row r="1283" spans="1:11" ht="15" customHeight="1" x14ac:dyDescent="0.25">
      <c r="E1283" s="589"/>
      <c r="K1283" s="589"/>
    </row>
    <row r="1284" spans="1:11" ht="15" customHeight="1" x14ac:dyDescent="0.25">
      <c r="E1284" s="589"/>
      <c r="K1284" s="589"/>
    </row>
    <row r="1285" spans="1:11" ht="15" customHeight="1" x14ac:dyDescent="0.25">
      <c r="E1285" s="589"/>
      <c r="K1285" s="589"/>
    </row>
    <row r="1286" spans="1:11" ht="15" customHeight="1" x14ac:dyDescent="0.25">
      <c r="C1286" s="592"/>
      <c r="D1286" s="592"/>
      <c r="E1286" s="589"/>
      <c r="K1286" s="589"/>
    </row>
    <row r="1287" spans="1:11" ht="15" customHeight="1" x14ac:dyDescent="0.25">
      <c r="A1287" s="590"/>
      <c r="B1287" s="590"/>
      <c r="E1287" s="589"/>
      <c r="K1287" s="589"/>
    </row>
    <row r="1288" spans="1:11" ht="15" customHeight="1" x14ac:dyDescent="0.25">
      <c r="E1288" s="585"/>
      <c r="F1288" s="586"/>
      <c r="G1288" s="586"/>
      <c r="H1288" s="586"/>
      <c r="I1288" s="586"/>
      <c r="K1288" s="589"/>
    </row>
    <row r="1289" spans="1:11" ht="15" customHeight="1" x14ac:dyDescent="0.25">
      <c r="E1289" s="585"/>
      <c r="F1289" s="586"/>
      <c r="G1289" s="586"/>
      <c r="H1289" s="586"/>
      <c r="I1289" s="586"/>
      <c r="K1289" s="589"/>
    </row>
    <row r="1290" spans="1:11" ht="15" customHeight="1" x14ac:dyDescent="0.25">
      <c r="E1290" s="585"/>
      <c r="F1290" s="586"/>
      <c r="G1290" s="586"/>
      <c r="H1290" s="586"/>
      <c r="I1290" s="586"/>
      <c r="K1290" s="589"/>
    </row>
    <row r="1291" spans="1:11" ht="15" customHeight="1" x14ac:dyDescent="0.25">
      <c r="E1291" s="585"/>
      <c r="F1291" s="586"/>
      <c r="G1291" s="586"/>
      <c r="H1291" s="586"/>
      <c r="I1291" s="586"/>
      <c r="K1291" s="589"/>
    </row>
    <row r="1292" spans="1:11" ht="15" customHeight="1" x14ac:dyDescent="0.25">
      <c r="E1292" s="589"/>
      <c r="F1292" s="586"/>
      <c r="G1292" s="586"/>
      <c r="H1292" s="586"/>
      <c r="I1292" s="586"/>
      <c r="K1292" s="589"/>
    </row>
    <row r="1293" spans="1:11" ht="15" customHeight="1" x14ac:dyDescent="0.25">
      <c r="E1293" s="589"/>
      <c r="F1293" s="586"/>
      <c r="G1293" s="586"/>
      <c r="H1293" s="586"/>
      <c r="I1293" s="586"/>
      <c r="K1293" s="589"/>
    </row>
    <row r="1294" spans="1:11" ht="15" customHeight="1" x14ac:dyDescent="0.25">
      <c r="A1294" s="590"/>
      <c r="B1294" s="590"/>
      <c r="C1294" s="592"/>
      <c r="D1294" s="592"/>
      <c r="E1294" s="593"/>
      <c r="F1294" s="591"/>
      <c r="G1294" s="591"/>
      <c r="H1294" s="591"/>
      <c r="I1294" s="591"/>
      <c r="K1294" s="589"/>
    </row>
    <row r="1295" spans="1:11" ht="15" customHeight="1" x14ac:dyDescent="0.25">
      <c r="A1295" s="590"/>
      <c r="B1295" s="590"/>
      <c r="C1295" s="592"/>
      <c r="D1295" s="592"/>
      <c r="E1295" s="593"/>
      <c r="F1295" s="591"/>
      <c r="G1295" s="591"/>
      <c r="H1295" s="591"/>
      <c r="I1295" s="591"/>
      <c r="K1295" s="589"/>
    </row>
    <row r="1296" spans="1:11" ht="15" customHeight="1" x14ac:dyDescent="0.25">
      <c r="E1296" s="589"/>
      <c r="F1296" s="586"/>
      <c r="G1296" s="586"/>
      <c r="H1296" s="586"/>
      <c r="I1296" s="586"/>
      <c r="K1296" s="589"/>
    </row>
    <row r="1297" spans="1:11" ht="15" customHeight="1" x14ac:dyDescent="0.25">
      <c r="A1297" s="590"/>
      <c r="E1297" s="589"/>
      <c r="F1297" s="586"/>
      <c r="G1297" s="586"/>
      <c r="H1297" s="586"/>
      <c r="I1297" s="586"/>
      <c r="K1297" s="589"/>
    </row>
    <row r="1298" spans="1:11" ht="15" customHeight="1" x14ac:dyDescent="0.25">
      <c r="E1298" s="585"/>
      <c r="F1298" s="586"/>
      <c r="G1298" s="586"/>
      <c r="H1298" s="586"/>
      <c r="I1298" s="586"/>
      <c r="K1298" s="589"/>
    </row>
    <row r="1299" spans="1:11" ht="15" customHeight="1" x14ac:dyDescent="0.25">
      <c r="E1299" s="585"/>
      <c r="F1299" s="586"/>
      <c r="G1299" s="586"/>
      <c r="H1299" s="586"/>
      <c r="I1299" s="586"/>
      <c r="K1299" s="589"/>
    </row>
    <row r="1300" spans="1:11" ht="15" customHeight="1" x14ac:dyDescent="0.25">
      <c r="E1300" s="585"/>
      <c r="F1300" s="586"/>
      <c r="G1300" s="586"/>
      <c r="H1300" s="586"/>
      <c r="I1300" s="586"/>
      <c r="K1300" s="589"/>
    </row>
    <row r="1301" spans="1:11" ht="15" customHeight="1" x14ac:dyDescent="0.25">
      <c r="E1301" s="585"/>
      <c r="F1301" s="586"/>
      <c r="G1301" s="586"/>
      <c r="H1301" s="586"/>
      <c r="I1301" s="586"/>
      <c r="K1301" s="589"/>
    </row>
    <row r="1302" spans="1:11" ht="15" customHeight="1" x14ac:dyDescent="0.25">
      <c r="E1302" s="585"/>
      <c r="F1302" s="586"/>
      <c r="G1302" s="586"/>
      <c r="H1302" s="586"/>
      <c r="I1302" s="586"/>
      <c r="K1302" s="589"/>
    </row>
    <row r="1303" spans="1:11" ht="15" customHeight="1" x14ac:dyDescent="0.25">
      <c r="E1303" s="585"/>
      <c r="F1303" s="586"/>
      <c r="G1303" s="586"/>
      <c r="H1303" s="586"/>
      <c r="I1303" s="586"/>
      <c r="K1303" s="589"/>
    </row>
    <row r="1304" spans="1:11" ht="15" customHeight="1" x14ac:dyDescent="0.25">
      <c r="E1304" s="585"/>
      <c r="F1304" s="586"/>
      <c r="G1304" s="586"/>
      <c r="H1304" s="586"/>
      <c r="I1304" s="586"/>
      <c r="K1304" s="589"/>
    </row>
    <row r="1305" spans="1:11" ht="15" customHeight="1" x14ac:dyDescent="0.25">
      <c r="E1305" s="589"/>
      <c r="F1305" s="586"/>
      <c r="G1305" s="586"/>
      <c r="H1305" s="586"/>
      <c r="I1305" s="586"/>
      <c r="K1305" s="589"/>
    </row>
    <row r="1306" spans="1:11" ht="15" customHeight="1" x14ac:dyDescent="0.25">
      <c r="A1306" s="590"/>
      <c r="E1306" s="589"/>
      <c r="F1306" s="591"/>
      <c r="G1306" s="591"/>
      <c r="H1306" s="591"/>
      <c r="I1306" s="591"/>
      <c r="K1306" s="589"/>
    </row>
    <row r="1307" spans="1:11" ht="15" customHeight="1" x14ac:dyDescent="0.25">
      <c r="A1307" s="590"/>
      <c r="E1307" s="589"/>
      <c r="F1307" s="591"/>
      <c r="G1307" s="591"/>
      <c r="H1307" s="591"/>
      <c r="I1307" s="591"/>
      <c r="K1307" s="589"/>
    </row>
    <row r="1308" spans="1:11" ht="15" customHeight="1" x14ac:dyDescent="0.25">
      <c r="E1308" s="589"/>
      <c r="F1308" s="586"/>
      <c r="G1308" s="586"/>
      <c r="H1308" s="586"/>
      <c r="I1308" s="586"/>
      <c r="K1308" s="589"/>
    </row>
    <row r="1309" spans="1:11" ht="15" customHeight="1" x14ac:dyDescent="0.25">
      <c r="A1309" s="590"/>
      <c r="E1309" s="589"/>
      <c r="F1309" s="586"/>
      <c r="G1309" s="586"/>
      <c r="H1309" s="586"/>
      <c r="I1309" s="586"/>
      <c r="K1309" s="589"/>
    </row>
    <row r="1310" spans="1:11" ht="15" customHeight="1" x14ac:dyDescent="0.25">
      <c r="E1310" s="589"/>
      <c r="F1310" s="586"/>
      <c r="G1310" s="586"/>
      <c r="H1310" s="586"/>
      <c r="I1310" s="586"/>
      <c r="K1310" s="589"/>
    </row>
    <row r="1311" spans="1:11" ht="15" customHeight="1" x14ac:dyDescent="0.25">
      <c r="E1311" s="589"/>
      <c r="F1311" s="586"/>
      <c r="G1311" s="586"/>
      <c r="H1311" s="586"/>
      <c r="I1311" s="586"/>
      <c r="K1311" s="589"/>
    </row>
    <row r="1312" spans="1:11" ht="15" customHeight="1" x14ac:dyDescent="0.25">
      <c r="E1312" s="589"/>
      <c r="F1312" s="586"/>
      <c r="G1312" s="586"/>
      <c r="H1312" s="586"/>
      <c r="I1312" s="586"/>
      <c r="K1312" s="589"/>
    </row>
    <row r="1313" spans="1:11" ht="15" customHeight="1" x14ac:dyDescent="0.25">
      <c r="A1313" s="590"/>
      <c r="E1313" s="589"/>
      <c r="F1313" s="591"/>
      <c r="G1313" s="591"/>
      <c r="H1313" s="591"/>
      <c r="I1313" s="591"/>
      <c r="K1313" s="589"/>
    </row>
    <row r="1314" spans="1:11" ht="15" customHeight="1" x14ac:dyDescent="0.25">
      <c r="E1314" s="589"/>
      <c r="F1314" s="586"/>
      <c r="G1314" s="586"/>
      <c r="H1314" s="586"/>
      <c r="I1314" s="586"/>
      <c r="K1314" s="589"/>
    </row>
    <row r="1315" spans="1:11" ht="15" customHeight="1" x14ac:dyDescent="0.25">
      <c r="A1315" s="590"/>
      <c r="E1315" s="589"/>
      <c r="F1315" s="586"/>
      <c r="G1315" s="586"/>
      <c r="H1315" s="586"/>
      <c r="I1315" s="586"/>
      <c r="K1315" s="589"/>
    </row>
    <row r="1316" spans="1:11" ht="15" customHeight="1" x14ac:dyDescent="0.25">
      <c r="E1316" s="589"/>
      <c r="F1316" s="586"/>
      <c r="G1316" s="586"/>
      <c r="H1316" s="586"/>
      <c r="I1316" s="586"/>
      <c r="K1316" s="589"/>
    </row>
    <row r="1317" spans="1:11" ht="15" customHeight="1" x14ac:dyDescent="0.25">
      <c r="A1317" s="590"/>
      <c r="B1317" s="590"/>
      <c r="C1317" s="592"/>
      <c r="D1317" s="592"/>
      <c r="E1317" s="593"/>
      <c r="F1317" s="591"/>
      <c r="G1317" s="591"/>
      <c r="H1317" s="591"/>
      <c r="I1317" s="591"/>
      <c r="K1317" s="589"/>
    </row>
    <row r="1318" spans="1:11" ht="15" customHeight="1" x14ac:dyDescent="0.25">
      <c r="E1318" s="585"/>
      <c r="K1318" s="589"/>
    </row>
    <row r="1319" spans="1:11" ht="15" customHeight="1" x14ac:dyDescent="0.25">
      <c r="E1319" s="585"/>
      <c r="K1319" s="589"/>
    </row>
    <row r="1320" spans="1:11" ht="15" customHeight="1" x14ac:dyDescent="0.25">
      <c r="E1320" s="589"/>
      <c r="K1320" s="589"/>
    </row>
    <row r="1321" spans="1:11" ht="15" customHeight="1" x14ac:dyDescent="0.25">
      <c r="E1321" s="589"/>
      <c r="K1321" s="589"/>
    </row>
    <row r="1322" spans="1:11" ht="15" customHeight="1" x14ac:dyDescent="0.25">
      <c r="A1322" s="590"/>
      <c r="B1322" s="590"/>
      <c r="C1322" s="592"/>
      <c r="D1322" s="592"/>
      <c r="E1322" s="590"/>
      <c r="F1322" s="591"/>
      <c r="G1322" s="591"/>
      <c r="H1322" s="591"/>
      <c r="I1322" s="591"/>
      <c r="K1322" s="561"/>
    </row>
    <row r="1323" spans="1:11" ht="15" customHeight="1" x14ac:dyDescent="0.25">
      <c r="E1323" s="740"/>
      <c r="F1323" s="586"/>
      <c r="G1323" s="586"/>
      <c r="H1323" s="586"/>
      <c r="I1323" s="586"/>
      <c r="K1323" s="561"/>
    </row>
    <row r="1324" spans="1:11" ht="15" customHeight="1" x14ac:dyDescent="0.25">
      <c r="F1324" s="586"/>
      <c r="G1324" s="586"/>
      <c r="H1324" s="586"/>
      <c r="I1324" s="586"/>
      <c r="K1324" s="561"/>
    </row>
    <row r="1325" spans="1:11" ht="15" customHeight="1" x14ac:dyDescent="0.25">
      <c r="F1325" s="586"/>
      <c r="G1325" s="586"/>
      <c r="H1325" s="586"/>
      <c r="I1325" s="586"/>
      <c r="K1325" s="561"/>
    </row>
    <row r="1326" spans="1:11" ht="15" customHeight="1" x14ac:dyDescent="0.25">
      <c r="F1326" s="586"/>
      <c r="G1326" s="586"/>
      <c r="H1326" s="586"/>
      <c r="I1326" s="586"/>
      <c r="K1326" s="561"/>
    </row>
    <row r="1327" spans="1:11" ht="15" customHeight="1" x14ac:dyDescent="0.25">
      <c r="K1327" s="561"/>
    </row>
    <row r="1328" spans="1:11" ht="15" customHeight="1" x14ac:dyDescent="0.25">
      <c r="A1328" s="590"/>
      <c r="F1328" s="594"/>
      <c r="G1328" s="594"/>
      <c r="H1328" s="594"/>
      <c r="I1328" s="594"/>
      <c r="K1328" s="561"/>
    </row>
    <row r="1329" spans="1:11" ht="15" customHeight="1" x14ac:dyDescent="0.25">
      <c r="K1329" s="561"/>
    </row>
    <row r="1330" spans="1:11" ht="15" customHeight="1" x14ac:dyDescent="0.25">
      <c r="K1330" s="561"/>
    </row>
    <row r="1331" spans="1:11" ht="15" customHeight="1" x14ac:dyDescent="0.25">
      <c r="K1331" s="561"/>
    </row>
    <row r="1332" spans="1:11" ht="15" customHeight="1" x14ac:dyDescent="0.25">
      <c r="K1332" s="561"/>
    </row>
    <row r="1333" spans="1:11" ht="15" customHeight="1" x14ac:dyDescent="0.25">
      <c r="K1333" s="561"/>
    </row>
    <row r="1334" spans="1:11" ht="15" customHeight="1" x14ac:dyDescent="0.25">
      <c r="K1334" s="561"/>
    </row>
    <row r="1335" spans="1:11" ht="15" customHeight="1" x14ac:dyDescent="0.25">
      <c r="C1335" s="592"/>
      <c r="D1335" s="592"/>
      <c r="K1335" s="561"/>
    </row>
    <row r="1336" spans="1:11" ht="15" customHeight="1" x14ac:dyDescent="0.25">
      <c r="A1336" s="590"/>
      <c r="B1336" s="590"/>
      <c r="K1336" s="561"/>
    </row>
    <row r="1337" spans="1:11" ht="15" customHeight="1" x14ac:dyDescent="0.25">
      <c r="E1337" s="740"/>
      <c r="F1337" s="586"/>
      <c r="G1337" s="586"/>
      <c r="H1337" s="586"/>
      <c r="I1337" s="586"/>
      <c r="K1337" s="561"/>
    </row>
    <row r="1338" spans="1:11" ht="15" customHeight="1" x14ac:dyDescent="0.25">
      <c r="E1338" s="740"/>
      <c r="F1338" s="586"/>
      <c r="G1338" s="586"/>
      <c r="H1338" s="586"/>
      <c r="I1338" s="586"/>
      <c r="K1338" s="561"/>
    </row>
    <row r="1339" spans="1:11" ht="15" customHeight="1" x14ac:dyDescent="0.25">
      <c r="E1339" s="740"/>
      <c r="F1339" s="586"/>
      <c r="G1339" s="586"/>
      <c r="H1339" s="586"/>
      <c r="I1339" s="586"/>
      <c r="K1339" s="561"/>
    </row>
    <row r="1340" spans="1:11" ht="15" customHeight="1" x14ac:dyDescent="0.25">
      <c r="E1340" s="740"/>
      <c r="F1340" s="586"/>
      <c r="G1340" s="586"/>
      <c r="H1340" s="586"/>
      <c r="I1340" s="586"/>
      <c r="K1340" s="561"/>
    </row>
    <row r="1341" spans="1:11" ht="15" customHeight="1" x14ac:dyDescent="0.25">
      <c r="F1341" s="586"/>
      <c r="G1341" s="586"/>
      <c r="H1341" s="586"/>
      <c r="I1341" s="586"/>
      <c r="K1341" s="561"/>
    </row>
    <row r="1342" spans="1:11" ht="15" customHeight="1" x14ac:dyDescent="0.25">
      <c r="F1342" s="586"/>
      <c r="G1342" s="586"/>
      <c r="H1342" s="586"/>
      <c r="I1342" s="586"/>
      <c r="K1342" s="561"/>
    </row>
    <row r="1343" spans="1:11" ht="15" customHeight="1" x14ac:dyDescent="0.25">
      <c r="A1343" s="590"/>
      <c r="B1343" s="590"/>
      <c r="C1343" s="592"/>
      <c r="D1343" s="592"/>
      <c r="E1343" s="590"/>
      <c r="F1343" s="591"/>
      <c r="G1343" s="591"/>
      <c r="H1343" s="591"/>
      <c r="I1343" s="591"/>
      <c r="K1343" s="561"/>
    </row>
    <row r="1344" spans="1:11" ht="15" customHeight="1" x14ac:dyDescent="0.25">
      <c r="A1344" s="590"/>
      <c r="B1344" s="590"/>
      <c r="C1344" s="592"/>
      <c r="D1344" s="592"/>
      <c r="E1344" s="590"/>
      <c r="F1344" s="591"/>
      <c r="G1344" s="591"/>
      <c r="H1344" s="591"/>
      <c r="I1344" s="591"/>
      <c r="K1344" s="561"/>
    </row>
    <row r="1345" spans="1:11" ht="15" customHeight="1" x14ac:dyDescent="0.25">
      <c r="F1345" s="586"/>
      <c r="G1345" s="586"/>
      <c r="H1345" s="586"/>
      <c r="I1345" s="586"/>
      <c r="K1345" s="561"/>
    </row>
    <row r="1346" spans="1:11" ht="15" customHeight="1" x14ac:dyDescent="0.25">
      <c r="A1346" s="590"/>
      <c r="F1346" s="586"/>
      <c r="G1346" s="586"/>
      <c r="H1346" s="586"/>
      <c r="I1346" s="586"/>
      <c r="K1346" s="561"/>
    </row>
    <row r="1347" spans="1:11" ht="15" customHeight="1" x14ac:dyDescent="0.25">
      <c r="E1347" s="740"/>
      <c r="F1347" s="586"/>
      <c r="G1347" s="586"/>
      <c r="H1347" s="586"/>
      <c r="I1347" s="586"/>
      <c r="K1347" s="561"/>
    </row>
    <row r="1348" spans="1:11" ht="15" customHeight="1" x14ac:dyDescent="0.25">
      <c r="E1348" s="740"/>
      <c r="F1348" s="586"/>
      <c r="G1348" s="586"/>
      <c r="H1348" s="586"/>
      <c r="I1348" s="586"/>
      <c r="K1348" s="561"/>
    </row>
    <row r="1349" spans="1:11" ht="15" customHeight="1" x14ac:dyDescent="0.25">
      <c r="E1349" s="740"/>
      <c r="F1349" s="586"/>
      <c r="G1349" s="586"/>
      <c r="H1349" s="586"/>
      <c r="I1349" s="586"/>
      <c r="K1349" s="561"/>
    </row>
    <row r="1350" spans="1:11" ht="15" customHeight="1" x14ac:dyDescent="0.25">
      <c r="E1350" s="740"/>
      <c r="F1350" s="586"/>
      <c r="G1350" s="586"/>
      <c r="H1350" s="586"/>
      <c r="I1350" s="586"/>
      <c r="K1350" s="561"/>
    </row>
    <row r="1351" spans="1:11" ht="15" customHeight="1" x14ac:dyDescent="0.25">
      <c r="E1351" s="740"/>
      <c r="F1351" s="586"/>
      <c r="G1351" s="586"/>
      <c r="H1351" s="586"/>
      <c r="I1351" s="586"/>
      <c r="K1351" s="561"/>
    </row>
    <row r="1352" spans="1:11" ht="15" customHeight="1" x14ac:dyDescent="0.25">
      <c r="E1352" s="740"/>
      <c r="F1352" s="586"/>
      <c r="G1352" s="586"/>
      <c r="H1352" s="586"/>
      <c r="I1352" s="586"/>
      <c r="K1352" s="561"/>
    </row>
    <row r="1353" spans="1:11" ht="15" customHeight="1" x14ac:dyDescent="0.25">
      <c r="E1353" s="740"/>
      <c r="F1353" s="586"/>
      <c r="G1353" s="586"/>
      <c r="H1353" s="586"/>
      <c r="I1353" s="586"/>
      <c r="K1353" s="561"/>
    </row>
    <row r="1354" spans="1:11" ht="15" customHeight="1" x14ac:dyDescent="0.25">
      <c r="F1354" s="586"/>
      <c r="G1354" s="586"/>
      <c r="H1354" s="586"/>
      <c r="I1354" s="586"/>
      <c r="K1354" s="561"/>
    </row>
    <row r="1355" spans="1:11" ht="15" customHeight="1" x14ac:dyDescent="0.25">
      <c r="A1355" s="590"/>
      <c r="F1355" s="591"/>
      <c r="G1355" s="591"/>
      <c r="H1355" s="591"/>
      <c r="I1355" s="591"/>
      <c r="K1355" s="561"/>
    </row>
    <row r="1356" spans="1:11" ht="15" customHeight="1" x14ac:dyDescent="0.25">
      <c r="A1356" s="590"/>
      <c r="F1356" s="591"/>
      <c r="G1356" s="591"/>
      <c r="H1356" s="591"/>
      <c r="I1356" s="591"/>
      <c r="K1356" s="561"/>
    </row>
    <row r="1357" spans="1:11" ht="15" customHeight="1" x14ac:dyDescent="0.25">
      <c r="F1357" s="586"/>
      <c r="G1357" s="586"/>
      <c r="H1357" s="586"/>
      <c r="I1357" s="586"/>
      <c r="K1357" s="561"/>
    </row>
    <row r="1358" spans="1:11" ht="15" customHeight="1" x14ac:dyDescent="0.25">
      <c r="A1358" s="590"/>
      <c r="F1358" s="586"/>
      <c r="G1358" s="586"/>
      <c r="H1358" s="586"/>
      <c r="I1358" s="586"/>
      <c r="K1358" s="561"/>
    </row>
    <row r="1359" spans="1:11" ht="15" customHeight="1" x14ac:dyDescent="0.25">
      <c r="F1359" s="586"/>
      <c r="G1359" s="586"/>
      <c r="H1359" s="586"/>
      <c r="I1359" s="586"/>
      <c r="K1359" s="561"/>
    </row>
    <row r="1360" spans="1:11" ht="15" customHeight="1" x14ac:dyDescent="0.25">
      <c r="F1360" s="586"/>
      <c r="G1360" s="586"/>
      <c r="H1360" s="586"/>
      <c r="I1360" s="586"/>
      <c r="K1360" s="561"/>
    </row>
    <row r="1361" spans="1:11" ht="15" customHeight="1" x14ac:dyDescent="0.25">
      <c r="F1361" s="586"/>
      <c r="G1361" s="586"/>
      <c r="H1361" s="586"/>
      <c r="I1361" s="586"/>
      <c r="K1361" s="561"/>
    </row>
    <row r="1362" spans="1:11" ht="15" customHeight="1" x14ac:dyDescent="0.25">
      <c r="A1362" s="590"/>
      <c r="F1362" s="591"/>
      <c r="G1362" s="591"/>
      <c r="H1362" s="591"/>
      <c r="I1362" s="591"/>
      <c r="K1362" s="561"/>
    </row>
    <row r="1363" spans="1:11" ht="15" customHeight="1" x14ac:dyDescent="0.25">
      <c r="F1363" s="586"/>
      <c r="G1363" s="586"/>
      <c r="H1363" s="586"/>
      <c r="I1363" s="586"/>
      <c r="K1363" s="561"/>
    </row>
    <row r="1364" spans="1:11" ht="15" customHeight="1" x14ac:dyDescent="0.25">
      <c r="A1364" s="590"/>
      <c r="F1364" s="586"/>
      <c r="G1364" s="586"/>
      <c r="H1364" s="586"/>
      <c r="I1364" s="586"/>
      <c r="K1364" s="561"/>
    </row>
    <row r="1365" spans="1:11" ht="15" customHeight="1" x14ac:dyDescent="0.25">
      <c r="F1365" s="586"/>
      <c r="G1365" s="586"/>
      <c r="H1365" s="586"/>
      <c r="I1365" s="586"/>
      <c r="K1365" s="561"/>
    </row>
    <row r="1366" spans="1:11" ht="15" customHeight="1" x14ac:dyDescent="0.25">
      <c r="A1366" s="590"/>
      <c r="B1366" s="590"/>
      <c r="C1366" s="592"/>
      <c r="D1366" s="592"/>
      <c r="E1366" s="590"/>
      <c r="F1366" s="591"/>
      <c r="G1366" s="591"/>
      <c r="H1366" s="591"/>
      <c r="I1366" s="591"/>
      <c r="K1366" s="561"/>
    </row>
    <row r="1367" spans="1:11" ht="15" customHeight="1" x14ac:dyDescent="0.25">
      <c r="E1367" s="740"/>
      <c r="K1367" s="561"/>
    </row>
    <row r="1368" spans="1:11" ht="15" customHeight="1" x14ac:dyDescent="0.25">
      <c r="E1368" s="740"/>
      <c r="K1368" s="561"/>
    </row>
    <row r="1369" spans="1:11" ht="15" customHeight="1" x14ac:dyDescent="0.25">
      <c r="K1369" s="561"/>
    </row>
    <row r="1370" spans="1:11" ht="15" customHeight="1" x14ac:dyDescent="0.25">
      <c r="K1370" s="561"/>
    </row>
    <row r="1371" spans="1:11" ht="15" customHeight="1" x14ac:dyDescent="0.25">
      <c r="K1371" s="561"/>
    </row>
    <row r="1372" spans="1:11" ht="15" customHeight="1" x14ac:dyDescent="0.25">
      <c r="A1372" s="590"/>
      <c r="F1372" s="594"/>
      <c r="G1372" s="594"/>
      <c r="H1372" s="594"/>
      <c r="I1372" s="594"/>
      <c r="K1372" s="561"/>
    </row>
    <row r="1373" spans="1:11" ht="15" customHeight="1" x14ac:dyDescent="0.25">
      <c r="K1373" s="561"/>
    </row>
    <row r="1374" spans="1:11" ht="15" customHeight="1" x14ac:dyDescent="0.25">
      <c r="K1374" s="561"/>
    </row>
    <row r="1375" spans="1:11" ht="15" customHeight="1" x14ac:dyDescent="0.25">
      <c r="K1375" s="561"/>
    </row>
    <row r="1376" spans="1:11" ht="15" customHeight="1" x14ac:dyDescent="0.25">
      <c r="K1376" s="561"/>
    </row>
    <row r="1377" spans="1:11" ht="15" customHeight="1" x14ac:dyDescent="0.25">
      <c r="K1377" s="561"/>
    </row>
    <row r="1378" spans="1:11" ht="15" customHeight="1" x14ac:dyDescent="0.25">
      <c r="K1378" s="561"/>
    </row>
    <row r="1379" spans="1:11" ht="15" customHeight="1" x14ac:dyDescent="0.25">
      <c r="K1379" s="561"/>
    </row>
    <row r="1380" spans="1:11" ht="15" customHeight="1" x14ac:dyDescent="0.25">
      <c r="K1380" s="561"/>
    </row>
    <row r="1381" spans="1:11" ht="15" customHeight="1" x14ac:dyDescent="0.25">
      <c r="K1381" s="561"/>
    </row>
    <row r="1382" spans="1:11" ht="15" customHeight="1" x14ac:dyDescent="0.25">
      <c r="A1382" s="590"/>
      <c r="B1382" s="590"/>
      <c r="K1382" s="561"/>
    </row>
    <row r="1383" spans="1:11" ht="15" customHeight="1" x14ac:dyDescent="0.25">
      <c r="K1383" s="561"/>
    </row>
    <row r="1384" spans="1:11" ht="15" customHeight="1" x14ac:dyDescent="0.25">
      <c r="K1384" s="561"/>
    </row>
    <row r="1385" spans="1:11" ht="15" customHeight="1" x14ac:dyDescent="0.25">
      <c r="A1385" s="590"/>
      <c r="B1385" s="590"/>
      <c r="C1385" s="592"/>
      <c r="D1385" s="592"/>
      <c r="E1385" s="590"/>
      <c r="F1385" s="594"/>
      <c r="G1385" s="594"/>
      <c r="H1385" s="594"/>
      <c r="I1385" s="594"/>
      <c r="K1385" s="561"/>
    </row>
    <row r="1386" spans="1:11" ht="15" customHeight="1" x14ac:dyDescent="0.25">
      <c r="K1386" s="561"/>
    </row>
    <row r="1387" spans="1:11" ht="15" customHeight="1" x14ac:dyDescent="0.25">
      <c r="A1387" s="590"/>
      <c r="B1387" s="590"/>
      <c r="C1387" s="592"/>
      <c r="D1387" s="592"/>
      <c r="E1387" s="590"/>
      <c r="F1387" s="594"/>
      <c r="G1387" s="594"/>
      <c r="H1387" s="594"/>
      <c r="K1387" s="561"/>
    </row>
    <row r="1388" spans="1:11" ht="15" customHeight="1" x14ac:dyDescent="0.25">
      <c r="A1388" s="590"/>
      <c r="B1388" s="590"/>
      <c r="C1388" s="592"/>
      <c r="D1388" s="592"/>
      <c r="E1388" s="590"/>
      <c r="F1388" s="594"/>
      <c r="G1388" s="594"/>
      <c r="H1388" s="594"/>
      <c r="K1388" s="561"/>
    </row>
    <row r="1389" spans="1:11" ht="15" customHeight="1" x14ac:dyDescent="0.25">
      <c r="A1389" s="590"/>
      <c r="B1389" s="590"/>
      <c r="C1389" s="592"/>
      <c r="D1389" s="592"/>
      <c r="E1389" s="590"/>
      <c r="F1389" s="594"/>
      <c r="G1389" s="594"/>
      <c r="H1389" s="594"/>
      <c r="K1389" s="561"/>
    </row>
    <row r="1390" spans="1:11" ht="15" customHeight="1" x14ac:dyDescent="0.25">
      <c r="A1390" s="590"/>
      <c r="B1390" s="590"/>
      <c r="C1390" s="592"/>
      <c r="D1390" s="592"/>
      <c r="E1390" s="590"/>
      <c r="F1390" s="594"/>
      <c r="G1390" s="594"/>
      <c r="H1390" s="594"/>
      <c r="K1390" s="561"/>
    </row>
    <row r="1391" spans="1:11" ht="15" customHeight="1" x14ac:dyDescent="0.25">
      <c r="A1391" s="590"/>
      <c r="B1391" s="590"/>
      <c r="C1391" s="592"/>
      <c r="D1391" s="592"/>
      <c r="E1391" s="590"/>
      <c r="F1391" s="594"/>
      <c r="G1391" s="594"/>
      <c r="H1391" s="594"/>
      <c r="K1391" s="561"/>
    </row>
    <row r="1392" spans="1:11" ht="15" customHeight="1" x14ac:dyDescent="0.25">
      <c r="A1392" s="590"/>
      <c r="B1392" s="590"/>
      <c r="C1392" s="592"/>
      <c r="D1392" s="592"/>
      <c r="E1392" s="590"/>
      <c r="F1392" s="594"/>
      <c r="G1392" s="594"/>
      <c r="H1392" s="594"/>
      <c r="K1392" s="561"/>
    </row>
    <row r="1393" spans="1:11" ht="15" customHeight="1" x14ac:dyDescent="0.25">
      <c r="A1393" s="696"/>
      <c r="B1393" s="790"/>
      <c r="C1393" s="791"/>
      <c r="D1393" s="791"/>
      <c r="E1393" s="790"/>
      <c r="F1393" s="792"/>
      <c r="G1393" s="792"/>
      <c r="H1393" s="792"/>
      <c r="K1393" s="561"/>
    </row>
    <row r="1394" spans="1:11" ht="15" customHeight="1" x14ac:dyDescent="0.25">
      <c r="A1394" s="696"/>
      <c r="B1394" s="790"/>
      <c r="C1394" s="791"/>
      <c r="D1394" s="791"/>
      <c r="E1394" s="790"/>
      <c r="F1394" s="792"/>
      <c r="G1394" s="792"/>
      <c r="H1394" s="793"/>
      <c r="K1394" s="561"/>
    </row>
    <row r="1395" spans="1:11" ht="15" customHeight="1" x14ac:dyDescent="0.25">
      <c r="A1395" s="590"/>
      <c r="B1395" s="590"/>
      <c r="C1395" s="592"/>
      <c r="D1395" s="592"/>
      <c r="E1395" s="590"/>
      <c r="F1395" s="594"/>
      <c r="G1395" s="594"/>
      <c r="H1395" s="594"/>
      <c r="I1395" s="594"/>
      <c r="K1395" s="561"/>
    </row>
    <row r="1396" spans="1:11" ht="15" customHeight="1" x14ac:dyDescent="0.25">
      <c r="A1396" s="590"/>
      <c r="B1396" s="590"/>
      <c r="C1396" s="592"/>
      <c r="D1396" s="592"/>
      <c r="E1396" s="590"/>
      <c r="F1396" s="594"/>
      <c r="G1396" s="594"/>
      <c r="H1396" s="594"/>
      <c r="I1396" s="594"/>
      <c r="K1396" s="561"/>
    </row>
    <row r="1397" spans="1:11" ht="15" customHeight="1" x14ac:dyDescent="0.25">
      <c r="A1397" s="590"/>
      <c r="B1397" s="590"/>
      <c r="C1397" s="592"/>
      <c r="D1397" s="592"/>
      <c r="E1397" s="590"/>
      <c r="F1397" s="594"/>
      <c r="G1397" s="594"/>
      <c r="H1397" s="594"/>
      <c r="I1397" s="594"/>
      <c r="K1397" s="561"/>
    </row>
    <row r="1398" spans="1:11" ht="15" customHeight="1" x14ac:dyDescent="0.25">
      <c r="A1398" s="590"/>
      <c r="B1398" s="590"/>
      <c r="C1398" s="592"/>
      <c r="D1398" s="592"/>
      <c r="E1398" s="765"/>
      <c r="F1398" s="591"/>
      <c r="G1398" s="591"/>
      <c r="H1398" s="591"/>
      <c r="I1398" s="591"/>
      <c r="K1398" s="561"/>
    </row>
    <row r="1399" spans="1:11" ht="15" customHeight="1" x14ac:dyDescent="0.25">
      <c r="A1399" s="590"/>
      <c r="B1399" s="590"/>
      <c r="C1399" s="592"/>
      <c r="D1399" s="592"/>
      <c r="E1399" s="590"/>
      <c r="F1399" s="794"/>
      <c r="G1399" s="794"/>
      <c r="H1399" s="794"/>
      <c r="K1399" s="561"/>
    </row>
    <row r="1400" spans="1:11" ht="15" customHeight="1" x14ac:dyDescent="0.25">
      <c r="A1400" s="590"/>
      <c r="B1400" s="590"/>
      <c r="C1400" s="592"/>
      <c r="D1400" s="592"/>
      <c r="E1400" s="795"/>
      <c r="F1400" s="591"/>
      <c r="G1400" s="591"/>
      <c r="H1400" s="591"/>
      <c r="I1400" s="586"/>
      <c r="K1400" s="561"/>
    </row>
    <row r="1401" spans="1:11" ht="15" customHeight="1" x14ac:dyDescent="0.25">
      <c r="E1401" s="740"/>
      <c r="F1401" s="586"/>
      <c r="G1401" s="586"/>
      <c r="H1401" s="586"/>
      <c r="I1401" s="586"/>
      <c r="K1401" s="561"/>
    </row>
    <row r="1402" spans="1:11" ht="15" customHeight="1" x14ac:dyDescent="0.25">
      <c r="E1402" s="740"/>
      <c r="F1402" s="586"/>
      <c r="G1402" s="586"/>
      <c r="H1402" s="586"/>
      <c r="I1402" s="586"/>
      <c r="K1402" s="561"/>
    </row>
    <row r="1403" spans="1:11" ht="15" customHeight="1" x14ac:dyDescent="0.25">
      <c r="E1403" s="740"/>
      <c r="F1403" s="586"/>
      <c r="G1403" s="586"/>
      <c r="H1403" s="586"/>
      <c r="I1403" s="586"/>
      <c r="K1403" s="561"/>
    </row>
    <row r="1404" spans="1:11" ht="15" customHeight="1" x14ac:dyDescent="0.25">
      <c r="E1404" s="740"/>
      <c r="F1404" s="586"/>
      <c r="G1404" s="586"/>
      <c r="H1404" s="586"/>
      <c r="I1404" s="586"/>
      <c r="K1404" s="561"/>
    </row>
    <row r="1405" spans="1:11" ht="15" customHeight="1" x14ac:dyDescent="0.25">
      <c r="E1405" s="740"/>
      <c r="F1405" s="586"/>
      <c r="G1405" s="586"/>
      <c r="H1405" s="586"/>
      <c r="I1405" s="586"/>
      <c r="K1405" s="561"/>
    </row>
    <row r="1406" spans="1:11" ht="15" customHeight="1" x14ac:dyDescent="0.25">
      <c r="E1406" s="740"/>
      <c r="F1406" s="586"/>
      <c r="G1406" s="586"/>
      <c r="H1406" s="586"/>
      <c r="I1406" s="586"/>
      <c r="K1406" s="561"/>
    </row>
    <row r="1407" spans="1:11" ht="15" customHeight="1" x14ac:dyDescent="0.25">
      <c r="A1407" s="590"/>
      <c r="B1407" s="590"/>
      <c r="C1407" s="592"/>
      <c r="D1407" s="592"/>
      <c r="E1407" s="795"/>
      <c r="F1407" s="591"/>
      <c r="G1407" s="591"/>
      <c r="H1407" s="591"/>
      <c r="I1407" s="591"/>
      <c r="K1407" s="561"/>
    </row>
    <row r="1408" spans="1:11" ht="15" customHeight="1" x14ac:dyDescent="0.25">
      <c r="A1408" s="590"/>
      <c r="B1408" s="590"/>
      <c r="C1408" s="592"/>
      <c r="D1408" s="592"/>
      <c r="E1408" s="795"/>
      <c r="F1408" s="591"/>
      <c r="G1408" s="591"/>
      <c r="H1408" s="591"/>
      <c r="I1408" s="591"/>
      <c r="K1408" s="561"/>
    </row>
    <row r="1409" spans="1:11" ht="15" customHeight="1" x14ac:dyDescent="0.25">
      <c r="A1409" s="590"/>
      <c r="B1409" s="590"/>
      <c r="C1409" s="592"/>
      <c r="D1409" s="592"/>
      <c r="E1409" s="795"/>
      <c r="F1409" s="591"/>
      <c r="G1409" s="591"/>
      <c r="H1409" s="591"/>
      <c r="I1409" s="591"/>
      <c r="K1409" s="561"/>
    </row>
    <row r="1410" spans="1:11" ht="15" customHeight="1" x14ac:dyDescent="0.25">
      <c r="A1410" s="590"/>
      <c r="B1410" s="590"/>
      <c r="C1410" s="592"/>
      <c r="D1410" s="592"/>
      <c r="E1410" s="795"/>
      <c r="F1410" s="591"/>
      <c r="G1410" s="591"/>
      <c r="H1410" s="591"/>
      <c r="I1410" s="591"/>
      <c r="K1410" s="561"/>
    </row>
    <row r="1411" spans="1:11" ht="15" customHeight="1" x14ac:dyDescent="0.25">
      <c r="A1411" s="590"/>
      <c r="B1411" s="590"/>
      <c r="C1411" s="592"/>
      <c r="D1411" s="592"/>
      <c r="E1411" s="795"/>
      <c r="F1411" s="591"/>
      <c r="G1411" s="591"/>
      <c r="H1411" s="591"/>
      <c r="I1411" s="591"/>
      <c r="K1411" s="561"/>
    </row>
    <row r="1412" spans="1:11" ht="15" customHeight="1" x14ac:dyDescent="0.25">
      <c r="C1412" s="592"/>
      <c r="D1412" s="592"/>
      <c r="E1412" s="740"/>
      <c r="F1412" s="586"/>
      <c r="G1412" s="586"/>
      <c r="H1412" s="586"/>
      <c r="I1412" s="586"/>
      <c r="K1412" s="561"/>
    </row>
    <row r="1413" spans="1:11" ht="15" customHeight="1" x14ac:dyDescent="0.25">
      <c r="C1413" s="592"/>
      <c r="D1413" s="592"/>
      <c r="E1413" s="740"/>
      <c r="F1413" s="586"/>
      <c r="G1413" s="586"/>
      <c r="H1413" s="586"/>
      <c r="I1413" s="586"/>
      <c r="K1413" s="561"/>
    </row>
    <row r="1414" spans="1:11" ht="15" customHeight="1" x14ac:dyDescent="0.25">
      <c r="C1414" s="592"/>
      <c r="D1414" s="592"/>
      <c r="E1414" s="740"/>
      <c r="F1414" s="586"/>
      <c r="G1414" s="586"/>
      <c r="H1414" s="586"/>
      <c r="I1414" s="586"/>
      <c r="K1414" s="561"/>
    </row>
    <row r="1415" spans="1:11" ht="15" customHeight="1" x14ac:dyDescent="0.25">
      <c r="E1415" s="740"/>
      <c r="F1415" s="586"/>
      <c r="G1415" s="586"/>
      <c r="H1415" s="586"/>
      <c r="I1415" s="586"/>
      <c r="K1415" s="561"/>
    </row>
    <row r="1416" spans="1:11" ht="15" customHeight="1" x14ac:dyDescent="0.25">
      <c r="E1416" s="740"/>
      <c r="F1416" s="586"/>
      <c r="G1416" s="586"/>
      <c r="H1416" s="586"/>
      <c r="I1416" s="586"/>
      <c r="K1416" s="561"/>
    </row>
    <row r="1417" spans="1:11" ht="15" customHeight="1" x14ac:dyDescent="0.25">
      <c r="E1417" s="740"/>
      <c r="F1417" s="586"/>
      <c r="G1417" s="586"/>
      <c r="H1417" s="586"/>
      <c r="I1417" s="586"/>
      <c r="K1417" s="561"/>
    </row>
    <row r="1418" spans="1:11" ht="15" customHeight="1" x14ac:dyDescent="0.25">
      <c r="E1418" s="740"/>
      <c r="F1418" s="586"/>
      <c r="G1418" s="586"/>
      <c r="H1418" s="586"/>
      <c r="I1418" s="586"/>
      <c r="K1418" s="561"/>
    </row>
    <row r="1419" spans="1:11" ht="15" customHeight="1" x14ac:dyDescent="0.25">
      <c r="E1419" s="740"/>
      <c r="F1419" s="586"/>
      <c r="G1419" s="586"/>
      <c r="H1419" s="586"/>
      <c r="I1419" s="586"/>
      <c r="K1419" s="561"/>
    </row>
    <row r="1420" spans="1:11" ht="15" customHeight="1" x14ac:dyDescent="0.25">
      <c r="E1420" s="740"/>
      <c r="F1420" s="586"/>
      <c r="G1420" s="586"/>
      <c r="H1420" s="586"/>
      <c r="I1420" s="586"/>
      <c r="K1420" s="561"/>
    </row>
    <row r="1421" spans="1:11" ht="15" customHeight="1" x14ac:dyDescent="0.25">
      <c r="A1421" s="590"/>
      <c r="B1421" s="590"/>
      <c r="C1421" s="592"/>
      <c r="D1421" s="592"/>
      <c r="E1421" s="795"/>
      <c r="F1421" s="591"/>
      <c r="G1421" s="591"/>
      <c r="H1421" s="591"/>
      <c r="I1421" s="591"/>
      <c r="K1421" s="561"/>
    </row>
    <row r="1422" spans="1:11" ht="15" customHeight="1" x14ac:dyDescent="0.25">
      <c r="A1422" s="590"/>
      <c r="B1422" s="590"/>
      <c r="C1422" s="592"/>
      <c r="D1422" s="592"/>
      <c r="E1422" s="795"/>
      <c r="F1422" s="591"/>
      <c r="G1422" s="591"/>
      <c r="H1422" s="591"/>
      <c r="I1422" s="591"/>
      <c r="K1422" s="561"/>
    </row>
    <row r="1423" spans="1:11" ht="15" customHeight="1" x14ac:dyDescent="0.25">
      <c r="A1423" s="590"/>
      <c r="B1423" s="590"/>
      <c r="C1423" s="592"/>
      <c r="D1423" s="592"/>
      <c r="E1423" s="795"/>
      <c r="F1423" s="591"/>
      <c r="G1423" s="591"/>
      <c r="H1423" s="591"/>
      <c r="I1423" s="591"/>
      <c r="K1423" s="561"/>
    </row>
    <row r="1424" spans="1:11" ht="15" customHeight="1" x14ac:dyDescent="0.25">
      <c r="A1424" s="590"/>
      <c r="B1424" s="590"/>
      <c r="C1424" s="592"/>
      <c r="D1424" s="592"/>
      <c r="E1424" s="795"/>
      <c r="F1424" s="591"/>
      <c r="G1424" s="591"/>
      <c r="H1424" s="591"/>
      <c r="I1424" s="591"/>
      <c r="K1424" s="561"/>
    </row>
    <row r="1425" spans="1:11" ht="15" customHeight="1" x14ac:dyDescent="0.25">
      <c r="A1425" s="590"/>
      <c r="B1425" s="590"/>
      <c r="C1425" s="592"/>
      <c r="D1425" s="592"/>
      <c r="E1425" s="795"/>
      <c r="F1425" s="591"/>
      <c r="G1425" s="591"/>
      <c r="H1425" s="591"/>
      <c r="I1425" s="591"/>
      <c r="K1425" s="561"/>
    </row>
    <row r="1426" spans="1:11" ht="15" customHeight="1" x14ac:dyDescent="0.25">
      <c r="E1426" s="740"/>
      <c r="F1426" s="586"/>
      <c r="G1426" s="586"/>
      <c r="H1426" s="586"/>
      <c r="I1426" s="586"/>
      <c r="K1426" s="561"/>
    </row>
    <row r="1427" spans="1:11" ht="15" customHeight="1" x14ac:dyDescent="0.25">
      <c r="E1427" s="740"/>
      <c r="F1427" s="586"/>
      <c r="G1427" s="586"/>
      <c r="H1427" s="586"/>
      <c r="I1427" s="586"/>
      <c r="K1427" s="561"/>
    </row>
    <row r="1428" spans="1:11" ht="15" customHeight="1" x14ac:dyDescent="0.25">
      <c r="E1428" s="740"/>
      <c r="F1428" s="586"/>
      <c r="G1428" s="586"/>
      <c r="H1428" s="586"/>
      <c r="I1428" s="586"/>
      <c r="K1428" s="561"/>
    </row>
    <row r="1429" spans="1:11" ht="15" customHeight="1" x14ac:dyDescent="0.25">
      <c r="A1429" s="590"/>
      <c r="B1429" s="590"/>
      <c r="C1429" s="592"/>
      <c r="D1429" s="592"/>
      <c r="E1429" s="795"/>
      <c r="F1429" s="591"/>
      <c r="G1429" s="591"/>
      <c r="H1429" s="591"/>
      <c r="I1429" s="591"/>
      <c r="K1429" s="561"/>
    </row>
    <row r="1430" spans="1:11" ht="15" customHeight="1" x14ac:dyDescent="0.25">
      <c r="A1430" s="590"/>
      <c r="B1430" s="590"/>
      <c r="C1430" s="592"/>
      <c r="D1430" s="592"/>
      <c r="E1430" s="795"/>
      <c r="F1430" s="591"/>
      <c r="G1430" s="591"/>
      <c r="H1430" s="591"/>
      <c r="I1430" s="591"/>
      <c r="K1430" s="561"/>
    </row>
    <row r="1431" spans="1:11" ht="15" customHeight="1" x14ac:dyDescent="0.25">
      <c r="A1431" s="590"/>
      <c r="E1431" s="740"/>
      <c r="F1431" s="591"/>
      <c r="G1431" s="591"/>
      <c r="H1431" s="591"/>
      <c r="I1431" s="591"/>
      <c r="K1431" s="561"/>
    </row>
    <row r="1432" spans="1:11" ht="15" customHeight="1" x14ac:dyDescent="0.25">
      <c r="A1432" s="590"/>
      <c r="E1432" s="740"/>
      <c r="F1432" s="591"/>
      <c r="G1432" s="591"/>
      <c r="H1432" s="591"/>
      <c r="I1432" s="591"/>
      <c r="K1432" s="561"/>
    </row>
    <row r="1433" spans="1:11" ht="15" customHeight="1" x14ac:dyDescent="0.25">
      <c r="A1433" s="590"/>
      <c r="E1433" s="740"/>
      <c r="F1433" s="591"/>
      <c r="G1433" s="591"/>
      <c r="H1433" s="591"/>
      <c r="I1433" s="591"/>
      <c r="K1433" s="561"/>
    </row>
    <row r="1434" spans="1:11" ht="15" customHeight="1" x14ac:dyDescent="0.25">
      <c r="A1434" s="590"/>
      <c r="B1434" s="590"/>
      <c r="C1434" s="592"/>
      <c r="D1434" s="592"/>
      <c r="E1434" s="795"/>
      <c r="F1434" s="591"/>
      <c r="G1434" s="591"/>
      <c r="H1434" s="591"/>
      <c r="I1434" s="586"/>
      <c r="K1434" s="561"/>
    </row>
    <row r="1435" spans="1:11" ht="15" customHeight="1" x14ac:dyDescent="0.25">
      <c r="A1435" s="590"/>
      <c r="B1435" s="590"/>
      <c r="C1435" s="592"/>
      <c r="D1435" s="592"/>
      <c r="E1435" s="795"/>
      <c r="F1435" s="591"/>
      <c r="G1435" s="591"/>
      <c r="H1435" s="591"/>
      <c r="I1435" s="586"/>
      <c r="K1435" s="561"/>
    </row>
    <row r="1436" spans="1:11" ht="15" customHeight="1" x14ac:dyDescent="0.25">
      <c r="A1436" s="590"/>
      <c r="B1436" s="590"/>
      <c r="C1436" s="592"/>
      <c r="D1436" s="592"/>
      <c r="E1436" s="795"/>
      <c r="F1436" s="591"/>
      <c r="G1436" s="591"/>
      <c r="H1436" s="591"/>
      <c r="I1436" s="586"/>
      <c r="K1436" s="561"/>
    </row>
    <row r="1437" spans="1:11" ht="15" customHeight="1" x14ac:dyDescent="0.25">
      <c r="A1437" s="590"/>
      <c r="B1437" s="590"/>
      <c r="C1437" s="592"/>
      <c r="D1437" s="592"/>
      <c r="E1437" s="795"/>
      <c r="F1437" s="591"/>
      <c r="G1437" s="591"/>
      <c r="H1437" s="591"/>
      <c r="I1437" s="586"/>
      <c r="K1437" s="561"/>
    </row>
    <row r="1438" spans="1:11" ht="15" customHeight="1" x14ac:dyDescent="0.25">
      <c r="A1438" s="590"/>
      <c r="B1438" s="590"/>
      <c r="C1438" s="592"/>
      <c r="D1438" s="592"/>
      <c r="E1438" s="795"/>
      <c r="F1438" s="591"/>
      <c r="G1438" s="591"/>
      <c r="H1438" s="591"/>
      <c r="I1438" s="586"/>
      <c r="K1438" s="561"/>
    </row>
    <row r="1439" spans="1:11" ht="15" customHeight="1" x14ac:dyDescent="0.25">
      <c r="A1439" s="590"/>
      <c r="B1439" s="590"/>
      <c r="C1439" s="592"/>
      <c r="D1439" s="592"/>
      <c r="E1439" s="795"/>
      <c r="F1439" s="591"/>
      <c r="G1439" s="591"/>
      <c r="H1439" s="591"/>
      <c r="I1439" s="586"/>
      <c r="K1439" s="561"/>
    </row>
    <row r="1440" spans="1:11" ht="15" customHeight="1" x14ac:dyDescent="0.25">
      <c r="E1440" s="740"/>
      <c r="F1440" s="586"/>
      <c r="G1440" s="586"/>
      <c r="H1440" s="586"/>
      <c r="I1440" s="586"/>
      <c r="K1440" s="561"/>
    </row>
    <row r="1441" spans="1:11" ht="15" customHeight="1" x14ac:dyDescent="0.25">
      <c r="E1441" s="740"/>
      <c r="F1441" s="586"/>
      <c r="G1441" s="586"/>
      <c r="H1441" s="586"/>
      <c r="I1441" s="586"/>
      <c r="K1441" s="561"/>
    </row>
    <row r="1442" spans="1:11" ht="15" customHeight="1" x14ac:dyDescent="0.25">
      <c r="E1442" s="740"/>
      <c r="F1442" s="586"/>
      <c r="G1442" s="586"/>
      <c r="H1442" s="586"/>
      <c r="I1442" s="586"/>
      <c r="K1442" s="561"/>
    </row>
    <row r="1443" spans="1:11" ht="15" customHeight="1" x14ac:dyDescent="0.25">
      <c r="E1443" s="740"/>
      <c r="F1443" s="586"/>
      <c r="G1443" s="586"/>
      <c r="H1443" s="586"/>
      <c r="I1443" s="586"/>
      <c r="K1443" s="561"/>
    </row>
    <row r="1444" spans="1:11" ht="15" customHeight="1" x14ac:dyDescent="0.25">
      <c r="E1444" s="740"/>
      <c r="F1444" s="586"/>
      <c r="G1444" s="586"/>
      <c r="H1444" s="586"/>
      <c r="I1444" s="586"/>
      <c r="K1444" s="561"/>
    </row>
    <row r="1445" spans="1:11" ht="15" customHeight="1" x14ac:dyDescent="0.25">
      <c r="E1445" s="740"/>
      <c r="F1445" s="586"/>
      <c r="G1445" s="586"/>
      <c r="H1445" s="586"/>
      <c r="I1445" s="586"/>
      <c r="K1445" s="561"/>
    </row>
    <row r="1446" spans="1:11" ht="15" customHeight="1" x14ac:dyDescent="0.25">
      <c r="A1446" s="590"/>
      <c r="B1446" s="590"/>
      <c r="C1446" s="592"/>
      <c r="D1446" s="592"/>
      <c r="E1446" s="795"/>
      <c r="F1446" s="591"/>
      <c r="G1446" s="591"/>
      <c r="H1446" s="591"/>
      <c r="I1446" s="591"/>
      <c r="K1446" s="561"/>
    </row>
    <row r="1447" spans="1:11" ht="15" customHeight="1" x14ac:dyDescent="0.25">
      <c r="A1447" s="590"/>
      <c r="B1447" s="590"/>
      <c r="C1447" s="592"/>
      <c r="D1447" s="592"/>
      <c r="E1447" s="795"/>
      <c r="F1447" s="591"/>
      <c r="G1447" s="591"/>
      <c r="H1447" s="591"/>
      <c r="I1447" s="591"/>
      <c r="K1447" s="561"/>
    </row>
    <row r="1448" spans="1:11" ht="15" customHeight="1" x14ac:dyDescent="0.25">
      <c r="A1448" s="590"/>
      <c r="B1448" s="590"/>
      <c r="C1448" s="592"/>
      <c r="D1448" s="592"/>
      <c r="E1448" s="795"/>
      <c r="F1448" s="591"/>
      <c r="G1448" s="591"/>
      <c r="H1448" s="591"/>
      <c r="I1448" s="591"/>
      <c r="K1448" s="561"/>
    </row>
    <row r="1449" spans="1:11" ht="15" customHeight="1" x14ac:dyDescent="0.25">
      <c r="A1449" s="590"/>
      <c r="B1449" s="590"/>
      <c r="C1449" s="592"/>
      <c r="D1449" s="592"/>
      <c r="E1449" s="795"/>
      <c r="F1449" s="591"/>
      <c r="G1449" s="591"/>
      <c r="H1449" s="591"/>
      <c r="I1449" s="591"/>
      <c r="K1449" s="561"/>
    </row>
    <row r="1450" spans="1:11" ht="15" customHeight="1" x14ac:dyDescent="0.25">
      <c r="A1450" s="590"/>
      <c r="B1450" s="590"/>
      <c r="C1450" s="592"/>
      <c r="D1450" s="592"/>
      <c r="E1450" s="795"/>
      <c r="F1450" s="591"/>
      <c r="G1450" s="591"/>
      <c r="H1450" s="591"/>
      <c r="I1450" s="586"/>
      <c r="K1450" s="561"/>
    </row>
    <row r="1451" spans="1:11" ht="15" customHeight="1" x14ac:dyDescent="0.25">
      <c r="E1451" s="740"/>
      <c r="F1451" s="586"/>
      <c r="G1451" s="586"/>
      <c r="H1451" s="586"/>
      <c r="I1451" s="586"/>
      <c r="K1451" s="561"/>
    </row>
    <row r="1452" spans="1:11" ht="15" customHeight="1" x14ac:dyDescent="0.25">
      <c r="E1452" s="740"/>
      <c r="F1452" s="586"/>
      <c r="G1452" s="586"/>
      <c r="H1452" s="586"/>
      <c r="I1452" s="586"/>
      <c r="K1452" s="561"/>
    </row>
    <row r="1453" spans="1:11" ht="15" customHeight="1" x14ac:dyDescent="0.25">
      <c r="E1453" s="740"/>
      <c r="F1453" s="586"/>
      <c r="G1453" s="586"/>
      <c r="H1453" s="586"/>
      <c r="I1453" s="586"/>
      <c r="K1453" s="561"/>
    </row>
    <row r="1454" spans="1:11" ht="15" customHeight="1" x14ac:dyDescent="0.25">
      <c r="E1454" s="740"/>
      <c r="F1454" s="586"/>
      <c r="G1454" s="586"/>
      <c r="H1454" s="586"/>
      <c r="I1454" s="586"/>
      <c r="K1454" s="561"/>
    </row>
    <row r="1455" spans="1:11" ht="15" customHeight="1" x14ac:dyDescent="0.25">
      <c r="E1455" s="740"/>
      <c r="F1455" s="586"/>
      <c r="G1455" s="586"/>
      <c r="H1455" s="586"/>
      <c r="I1455" s="586"/>
      <c r="K1455" s="561"/>
    </row>
    <row r="1456" spans="1:11" ht="15" customHeight="1" x14ac:dyDescent="0.25">
      <c r="E1456" s="740"/>
      <c r="F1456" s="586"/>
      <c r="G1456" s="586"/>
      <c r="H1456" s="586"/>
      <c r="I1456" s="586"/>
      <c r="K1456" s="561"/>
    </row>
    <row r="1457" spans="1:11" ht="15" customHeight="1" x14ac:dyDescent="0.25">
      <c r="E1457" s="740"/>
      <c r="F1457" s="586"/>
      <c r="G1457" s="586"/>
      <c r="H1457" s="586"/>
      <c r="I1457" s="586"/>
      <c r="K1457" s="561"/>
    </row>
    <row r="1458" spans="1:11" ht="15" customHeight="1" x14ac:dyDescent="0.25">
      <c r="E1458" s="740"/>
      <c r="F1458" s="586"/>
      <c r="G1458" s="586"/>
      <c r="H1458" s="586"/>
      <c r="I1458" s="586"/>
      <c r="K1458" s="561"/>
    </row>
    <row r="1459" spans="1:11" ht="15" customHeight="1" x14ac:dyDescent="0.25">
      <c r="E1459" s="740"/>
      <c r="F1459" s="586"/>
      <c r="G1459" s="586"/>
      <c r="H1459" s="586"/>
      <c r="I1459" s="586"/>
      <c r="K1459" s="561"/>
    </row>
    <row r="1460" spans="1:11" ht="15" customHeight="1" x14ac:dyDescent="0.25">
      <c r="A1460" s="590"/>
      <c r="E1460" s="740"/>
      <c r="F1460" s="591"/>
      <c r="G1460" s="591"/>
      <c r="H1460" s="591"/>
      <c r="I1460" s="591"/>
      <c r="K1460" s="561"/>
    </row>
    <row r="1461" spans="1:11" ht="15" customHeight="1" x14ac:dyDescent="0.25">
      <c r="A1461" s="590"/>
      <c r="E1461" s="740"/>
      <c r="F1461" s="591"/>
      <c r="G1461" s="591"/>
      <c r="H1461" s="591"/>
      <c r="I1461" s="591"/>
      <c r="K1461" s="561"/>
    </row>
    <row r="1462" spans="1:11" ht="15" customHeight="1" x14ac:dyDescent="0.25">
      <c r="A1462" s="590"/>
      <c r="E1462" s="740"/>
      <c r="F1462" s="591"/>
      <c r="G1462" s="591"/>
      <c r="H1462" s="591"/>
      <c r="I1462" s="591"/>
      <c r="K1462" s="561"/>
    </row>
    <row r="1463" spans="1:11" ht="15" customHeight="1" x14ac:dyDescent="0.25">
      <c r="A1463" s="590"/>
      <c r="E1463" s="740"/>
      <c r="F1463" s="591"/>
      <c r="G1463" s="591"/>
      <c r="H1463" s="591"/>
      <c r="I1463" s="591"/>
      <c r="K1463" s="561"/>
    </row>
    <row r="1464" spans="1:11" ht="15" customHeight="1" x14ac:dyDescent="0.25">
      <c r="A1464" s="590"/>
      <c r="B1464" s="590"/>
      <c r="C1464" s="592"/>
      <c r="D1464" s="592"/>
      <c r="E1464" s="795"/>
      <c r="F1464" s="591"/>
      <c r="G1464" s="591"/>
      <c r="H1464" s="591"/>
      <c r="I1464" s="586"/>
      <c r="K1464" s="561"/>
    </row>
    <row r="1465" spans="1:11" ht="15" customHeight="1" x14ac:dyDescent="0.25">
      <c r="E1465" s="740"/>
      <c r="F1465" s="586"/>
      <c r="G1465" s="586"/>
      <c r="H1465" s="586"/>
      <c r="I1465" s="586"/>
      <c r="K1465" s="561"/>
    </row>
    <row r="1466" spans="1:11" ht="15" customHeight="1" x14ac:dyDescent="0.25">
      <c r="E1466" s="740"/>
      <c r="F1466" s="586"/>
      <c r="G1466" s="586"/>
      <c r="H1466" s="586"/>
      <c r="I1466" s="586"/>
      <c r="K1466" s="561"/>
    </row>
    <row r="1467" spans="1:11" ht="15" customHeight="1" x14ac:dyDescent="0.25">
      <c r="E1467" s="740"/>
      <c r="F1467" s="586"/>
      <c r="G1467" s="586"/>
      <c r="H1467" s="586"/>
      <c r="I1467" s="586"/>
      <c r="K1467" s="561"/>
    </row>
    <row r="1468" spans="1:11" ht="15" customHeight="1" x14ac:dyDescent="0.25">
      <c r="A1468" s="590"/>
      <c r="E1468" s="740"/>
      <c r="F1468" s="591"/>
      <c r="G1468" s="591"/>
      <c r="H1468" s="591"/>
      <c r="I1468" s="591"/>
      <c r="K1468" s="561"/>
    </row>
    <row r="1469" spans="1:11" ht="15" customHeight="1" x14ac:dyDescent="0.25">
      <c r="A1469" s="590"/>
      <c r="E1469" s="740"/>
      <c r="F1469" s="591"/>
      <c r="G1469" s="591"/>
      <c r="H1469" s="591"/>
      <c r="I1469" s="591"/>
      <c r="K1469" s="561"/>
    </row>
    <row r="1470" spans="1:11" ht="15" customHeight="1" x14ac:dyDescent="0.25">
      <c r="A1470" s="590"/>
      <c r="B1470" s="590"/>
      <c r="C1470" s="592"/>
      <c r="D1470" s="592"/>
      <c r="E1470" s="795"/>
      <c r="F1470" s="591"/>
      <c r="G1470" s="591"/>
      <c r="H1470" s="591"/>
      <c r="I1470" s="586"/>
      <c r="K1470" s="561"/>
    </row>
    <row r="1471" spans="1:11" ht="15" customHeight="1" x14ac:dyDescent="0.25">
      <c r="A1471" s="590"/>
      <c r="E1471" s="740"/>
      <c r="F1471" s="591"/>
      <c r="G1471" s="591"/>
      <c r="H1471" s="591"/>
      <c r="I1471" s="591"/>
      <c r="K1471" s="561"/>
    </row>
    <row r="1472" spans="1:11" ht="15" customHeight="1" x14ac:dyDescent="0.25">
      <c r="A1472" s="590"/>
      <c r="E1472" s="740"/>
      <c r="F1472" s="591"/>
      <c r="G1472" s="591"/>
      <c r="H1472" s="591"/>
      <c r="I1472" s="591"/>
      <c r="K1472" s="561"/>
    </row>
    <row r="1473" spans="1:11" ht="15" customHeight="1" x14ac:dyDescent="0.25">
      <c r="A1473" s="590"/>
      <c r="E1473" s="740"/>
      <c r="F1473" s="586"/>
      <c r="G1473" s="591"/>
      <c r="H1473" s="591"/>
      <c r="I1473" s="586"/>
      <c r="K1473" s="561"/>
    </row>
    <row r="1474" spans="1:11" ht="15" customHeight="1" x14ac:dyDescent="0.25">
      <c r="A1474" s="590"/>
      <c r="B1474" s="590"/>
      <c r="C1474" s="592"/>
      <c r="D1474" s="592"/>
      <c r="E1474" s="795"/>
      <c r="F1474" s="591"/>
      <c r="G1474" s="591"/>
      <c r="H1474" s="591"/>
      <c r="I1474" s="586"/>
      <c r="K1474" s="561"/>
    </row>
    <row r="1475" spans="1:11" ht="15" customHeight="1" x14ac:dyDescent="0.25">
      <c r="A1475" s="590"/>
      <c r="B1475" s="590"/>
      <c r="C1475" s="592"/>
      <c r="D1475" s="592"/>
      <c r="E1475" s="795"/>
      <c r="F1475" s="591"/>
      <c r="G1475" s="591"/>
      <c r="H1475" s="591"/>
      <c r="I1475" s="586"/>
      <c r="K1475" s="561"/>
    </row>
    <row r="1476" spans="1:11" ht="15" customHeight="1" x14ac:dyDescent="0.25">
      <c r="A1476" s="590"/>
      <c r="B1476" s="590"/>
      <c r="C1476" s="592"/>
      <c r="D1476" s="592"/>
      <c r="E1476" s="795"/>
      <c r="F1476" s="591"/>
      <c r="G1476" s="591"/>
      <c r="H1476" s="591"/>
      <c r="I1476" s="586"/>
      <c r="K1476" s="561"/>
    </row>
    <row r="1477" spans="1:11" ht="15" customHeight="1" x14ac:dyDescent="0.25">
      <c r="A1477" s="590"/>
      <c r="B1477" s="590"/>
      <c r="C1477" s="592"/>
      <c r="D1477" s="592"/>
      <c r="E1477" s="795"/>
      <c r="F1477" s="591"/>
      <c r="G1477" s="591"/>
      <c r="H1477" s="591"/>
      <c r="I1477" s="586"/>
      <c r="K1477" s="561"/>
    </row>
    <row r="1478" spans="1:11" ht="15" customHeight="1" x14ac:dyDescent="0.25">
      <c r="A1478" s="590"/>
      <c r="B1478" s="590"/>
      <c r="C1478" s="592"/>
      <c r="D1478" s="592"/>
      <c r="E1478" s="795"/>
      <c r="F1478" s="591"/>
      <c r="G1478" s="591"/>
      <c r="H1478" s="591"/>
      <c r="I1478" s="586"/>
      <c r="K1478" s="561"/>
    </row>
    <row r="1479" spans="1:11" ht="15" customHeight="1" x14ac:dyDescent="0.25">
      <c r="A1479" s="590"/>
      <c r="B1479" s="590"/>
      <c r="C1479" s="592"/>
      <c r="D1479" s="592"/>
      <c r="E1479" s="795"/>
      <c r="F1479" s="591"/>
      <c r="G1479" s="591"/>
      <c r="H1479" s="591"/>
      <c r="I1479" s="586"/>
      <c r="K1479" s="561"/>
    </row>
    <row r="1480" spans="1:11" ht="15" customHeight="1" x14ac:dyDescent="0.25">
      <c r="A1480" s="590"/>
      <c r="E1480" s="740"/>
      <c r="F1480" s="586"/>
      <c r="G1480" s="591"/>
      <c r="H1480" s="591"/>
      <c r="I1480" s="586"/>
      <c r="K1480" s="561"/>
    </row>
    <row r="1481" spans="1:11" ht="15" customHeight="1" x14ac:dyDescent="0.25">
      <c r="A1481" s="590"/>
      <c r="E1481" s="740"/>
      <c r="F1481" s="586"/>
      <c r="G1481" s="591"/>
      <c r="H1481" s="591"/>
      <c r="I1481" s="586"/>
      <c r="K1481" s="561"/>
    </row>
    <row r="1482" spans="1:11" ht="15" customHeight="1" x14ac:dyDescent="0.25">
      <c r="A1482" s="590"/>
      <c r="E1482" s="740"/>
      <c r="F1482" s="586"/>
      <c r="G1482" s="591"/>
      <c r="H1482" s="591"/>
      <c r="I1482" s="586"/>
      <c r="K1482" s="561"/>
    </row>
    <row r="1483" spans="1:11" ht="15" customHeight="1" x14ac:dyDescent="0.25">
      <c r="A1483" s="590"/>
      <c r="E1483" s="740"/>
      <c r="F1483" s="586"/>
      <c r="G1483" s="591"/>
      <c r="H1483" s="591"/>
      <c r="I1483" s="586"/>
      <c r="K1483" s="561"/>
    </row>
    <row r="1484" spans="1:11" ht="15" customHeight="1" x14ac:dyDescent="0.25">
      <c r="A1484" s="590"/>
      <c r="E1484" s="740"/>
      <c r="F1484" s="586"/>
      <c r="G1484" s="591"/>
      <c r="H1484" s="591"/>
      <c r="I1484" s="586"/>
      <c r="K1484" s="561"/>
    </row>
    <row r="1485" spans="1:11" ht="15" customHeight="1" x14ac:dyDescent="0.25">
      <c r="A1485" s="590"/>
      <c r="E1485" s="740"/>
      <c r="F1485" s="586"/>
      <c r="G1485" s="591"/>
      <c r="H1485" s="591"/>
      <c r="I1485" s="586"/>
      <c r="K1485" s="561"/>
    </row>
    <row r="1486" spans="1:11" ht="15" customHeight="1" x14ac:dyDescent="0.25">
      <c r="A1486" s="590"/>
      <c r="B1486" s="590"/>
      <c r="C1486" s="592"/>
      <c r="D1486" s="592"/>
      <c r="E1486" s="795"/>
      <c r="F1486" s="591"/>
      <c r="G1486" s="591"/>
      <c r="H1486" s="591"/>
      <c r="I1486" s="586"/>
      <c r="K1486" s="561"/>
    </row>
    <row r="1487" spans="1:11" ht="15" customHeight="1" x14ac:dyDescent="0.25">
      <c r="A1487" s="590"/>
      <c r="B1487" s="590"/>
      <c r="C1487" s="592"/>
      <c r="D1487" s="592"/>
      <c r="E1487" s="795"/>
      <c r="F1487" s="591"/>
      <c r="G1487" s="591"/>
      <c r="H1487" s="591"/>
      <c r="I1487" s="586"/>
      <c r="K1487" s="561"/>
    </row>
    <row r="1488" spans="1:11" ht="15" customHeight="1" x14ac:dyDescent="0.25">
      <c r="E1488" s="740"/>
      <c r="F1488" s="586"/>
      <c r="G1488" s="586"/>
      <c r="H1488" s="586"/>
      <c r="I1488" s="586"/>
      <c r="K1488" s="561"/>
    </row>
    <row r="1489" spans="1:11" ht="15" customHeight="1" x14ac:dyDescent="0.25">
      <c r="E1489" s="740"/>
      <c r="F1489" s="586"/>
      <c r="G1489" s="586"/>
      <c r="H1489" s="586"/>
      <c r="I1489" s="586"/>
      <c r="K1489" s="561"/>
    </row>
    <row r="1490" spans="1:11" ht="15" customHeight="1" x14ac:dyDescent="0.25">
      <c r="E1490" s="740"/>
      <c r="F1490" s="586"/>
      <c r="G1490" s="586"/>
      <c r="H1490" s="586"/>
      <c r="I1490" s="586"/>
      <c r="K1490" s="561"/>
    </row>
    <row r="1491" spans="1:11" ht="15" customHeight="1" x14ac:dyDescent="0.25">
      <c r="E1491" s="740"/>
      <c r="F1491" s="586"/>
      <c r="G1491" s="586"/>
      <c r="H1491" s="586"/>
      <c r="I1491" s="586"/>
      <c r="K1491" s="561"/>
    </row>
    <row r="1492" spans="1:11" ht="15" customHeight="1" x14ac:dyDescent="0.25">
      <c r="E1492" s="740"/>
      <c r="F1492" s="586"/>
      <c r="G1492" s="586"/>
      <c r="H1492" s="586"/>
      <c r="I1492" s="586"/>
      <c r="K1492" s="561"/>
    </row>
    <row r="1493" spans="1:11" ht="15" customHeight="1" x14ac:dyDescent="0.25">
      <c r="E1493" s="740"/>
      <c r="F1493" s="586"/>
      <c r="G1493" s="586"/>
      <c r="H1493" s="586"/>
      <c r="I1493" s="586"/>
      <c r="K1493" s="561"/>
    </row>
    <row r="1494" spans="1:11" ht="15" customHeight="1" x14ac:dyDescent="0.25">
      <c r="A1494" s="590"/>
      <c r="B1494" s="590"/>
      <c r="C1494" s="592"/>
      <c r="D1494" s="592"/>
      <c r="E1494" s="795"/>
      <c r="F1494" s="591"/>
      <c r="G1494" s="591"/>
      <c r="H1494" s="591"/>
      <c r="I1494" s="591"/>
      <c r="K1494" s="561"/>
    </row>
    <row r="1495" spans="1:11" ht="15" customHeight="1" x14ac:dyDescent="0.25">
      <c r="A1495" s="590"/>
      <c r="B1495" s="590"/>
      <c r="C1495" s="592"/>
      <c r="D1495" s="592"/>
      <c r="E1495" s="795"/>
      <c r="F1495" s="591"/>
      <c r="G1495" s="591"/>
      <c r="H1495" s="591"/>
      <c r="I1495" s="591"/>
      <c r="K1495" s="561"/>
    </row>
    <row r="1496" spans="1:11" ht="15" customHeight="1" x14ac:dyDescent="0.25">
      <c r="A1496" s="590"/>
      <c r="B1496" s="590"/>
      <c r="C1496" s="592"/>
      <c r="D1496" s="592"/>
      <c r="E1496" s="795"/>
      <c r="F1496" s="591"/>
      <c r="G1496" s="591"/>
      <c r="H1496" s="591"/>
      <c r="I1496" s="591"/>
      <c r="K1496" s="561"/>
    </row>
    <row r="1497" spans="1:11" ht="15" customHeight="1" x14ac:dyDescent="0.25">
      <c r="A1497" s="590"/>
      <c r="B1497" s="590"/>
      <c r="C1497" s="592"/>
      <c r="D1497" s="592"/>
      <c r="E1497" s="795"/>
      <c r="F1497" s="591"/>
      <c r="G1497" s="591"/>
      <c r="H1497" s="591"/>
      <c r="I1497" s="591"/>
      <c r="K1497" s="561"/>
    </row>
    <row r="1498" spans="1:11" ht="15" customHeight="1" x14ac:dyDescent="0.25">
      <c r="A1498" s="590"/>
      <c r="B1498" s="590"/>
      <c r="C1498" s="592"/>
      <c r="D1498" s="592"/>
      <c r="E1498" s="795"/>
      <c r="F1498" s="591"/>
      <c r="G1498" s="591"/>
      <c r="H1498" s="591"/>
      <c r="I1498" s="591"/>
      <c r="K1498" s="561"/>
    </row>
    <row r="1499" spans="1:11" ht="15" customHeight="1" x14ac:dyDescent="0.25">
      <c r="E1499" s="740"/>
      <c r="F1499" s="586"/>
      <c r="G1499" s="586"/>
      <c r="H1499" s="586"/>
      <c r="I1499" s="586"/>
      <c r="K1499" s="561"/>
    </row>
    <row r="1500" spans="1:11" ht="15" customHeight="1" x14ac:dyDescent="0.25">
      <c r="C1500" s="592"/>
      <c r="D1500" s="592"/>
      <c r="E1500" s="740"/>
      <c r="F1500" s="586"/>
      <c r="G1500" s="586"/>
      <c r="H1500" s="586"/>
      <c r="I1500" s="586"/>
      <c r="K1500" s="561"/>
    </row>
    <row r="1501" spans="1:11" ht="15" customHeight="1" x14ac:dyDescent="0.25">
      <c r="E1501" s="740"/>
      <c r="F1501" s="586"/>
      <c r="G1501" s="586"/>
      <c r="H1501" s="586"/>
      <c r="I1501" s="586"/>
      <c r="K1501" s="561"/>
    </row>
    <row r="1502" spans="1:11" ht="15" customHeight="1" x14ac:dyDescent="0.25">
      <c r="E1502" s="740"/>
      <c r="F1502" s="586"/>
      <c r="G1502" s="586"/>
      <c r="H1502" s="586"/>
      <c r="I1502" s="586"/>
      <c r="K1502" s="561"/>
    </row>
    <row r="1503" spans="1:11" ht="15" customHeight="1" x14ac:dyDescent="0.25">
      <c r="E1503" s="740"/>
      <c r="F1503" s="586"/>
      <c r="G1503" s="586"/>
      <c r="H1503" s="586"/>
      <c r="I1503" s="586"/>
      <c r="K1503" s="561"/>
    </row>
    <row r="1504" spans="1:11" ht="15" customHeight="1" x14ac:dyDescent="0.25">
      <c r="E1504" s="740"/>
      <c r="F1504" s="586"/>
      <c r="G1504" s="586"/>
      <c r="H1504" s="586"/>
      <c r="I1504" s="586"/>
      <c r="K1504" s="561"/>
    </row>
    <row r="1505" spans="1:11" ht="15" customHeight="1" x14ac:dyDescent="0.25">
      <c r="E1505" s="740"/>
      <c r="F1505" s="586"/>
      <c r="G1505" s="586"/>
      <c r="H1505" s="586"/>
      <c r="I1505" s="586"/>
      <c r="K1505" s="561"/>
    </row>
    <row r="1506" spans="1:11" ht="15" customHeight="1" x14ac:dyDescent="0.25">
      <c r="E1506" s="740"/>
      <c r="F1506" s="586"/>
      <c r="G1506" s="586"/>
      <c r="H1506" s="586"/>
      <c r="I1506" s="586"/>
      <c r="K1506" s="561"/>
    </row>
    <row r="1507" spans="1:11" ht="15" customHeight="1" x14ac:dyDescent="0.25">
      <c r="A1507" s="590"/>
      <c r="E1507" s="740"/>
      <c r="F1507" s="591"/>
      <c r="G1507" s="591"/>
      <c r="H1507" s="591"/>
      <c r="I1507" s="591"/>
      <c r="K1507" s="561"/>
    </row>
    <row r="1508" spans="1:11" ht="15" customHeight="1" x14ac:dyDescent="0.25">
      <c r="A1508" s="590"/>
      <c r="E1508" s="740"/>
      <c r="F1508" s="591"/>
      <c r="G1508" s="591"/>
      <c r="H1508" s="591"/>
      <c r="I1508" s="591"/>
      <c r="K1508" s="561"/>
    </row>
    <row r="1509" spans="1:11" ht="15" customHeight="1" x14ac:dyDescent="0.25">
      <c r="A1509" s="590"/>
      <c r="E1509" s="740"/>
      <c r="F1509" s="591"/>
      <c r="G1509" s="591"/>
      <c r="H1509" s="591"/>
      <c r="I1509" s="591"/>
      <c r="K1509" s="561"/>
    </row>
    <row r="1510" spans="1:11" ht="15" customHeight="1" x14ac:dyDescent="0.25">
      <c r="A1510" s="590"/>
      <c r="E1510" s="740"/>
      <c r="F1510" s="591"/>
      <c r="G1510" s="591"/>
      <c r="H1510" s="591"/>
      <c r="I1510" s="591"/>
      <c r="K1510" s="561"/>
    </row>
    <row r="1511" spans="1:11" ht="15" customHeight="1" x14ac:dyDescent="0.25">
      <c r="A1511" s="590"/>
      <c r="E1511" s="740"/>
      <c r="F1511" s="591"/>
      <c r="G1511" s="591"/>
      <c r="H1511" s="591"/>
      <c r="I1511" s="591"/>
      <c r="K1511" s="561"/>
    </row>
    <row r="1512" spans="1:11" ht="15" customHeight="1" x14ac:dyDescent="0.25">
      <c r="E1512" s="740"/>
      <c r="F1512" s="586"/>
      <c r="G1512" s="586"/>
      <c r="H1512" s="586"/>
      <c r="I1512" s="586"/>
      <c r="K1512" s="561"/>
    </row>
    <row r="1513" spans="1:11" ht="15" customHeight="1" x14ac:dyDescent="0.25">
      <c r="E1513" s="740"/>
      <c r="F1513" s="586"/>
      <c r="G1513" s="586"/>
      <c r="H1513" s="586"/>
      <c r="I1513" s="586"/>
      <c r="K1513" s="561"/>
    </row>
    <row r="1514" spans="1:11" ht="15" customHeight="1" x14ac:dyDescent="0.25">
      <c r="E1514" s="740"/>
      <c r="F1514" s="586"/>
      <c r="G1514" s="586"/>
      <c r="H1514" s="586"/>
      <c r="I1514" s="586"/>
      <c r="K1514" s="561"/>
    </row>
    <row r="1515" spans="1:11" ht="15" customHeight="1" x14ac:dyDescent="0.25">
      <c r="A1515" s="590"/>
      <c r="B1515" s="590"/>
      <c r="C1515" s="592"/>
      <c r="D1515" s="592"/>
      <c r="E1515" s="795"/>
      <c r="F1515" s="591"/>
      <c r="G1515" s="591"/>
      <c r="H1515" s="591"/>
      <c r="I1515" s="591"/>
      <c r="K1515" s="561"/>
    </row>
    <row r="1516" spans="1:11" ht="15" customHeight="1" x14ac:dyDescent="0.25">
      <c r="A1516" s="590"/>
      <c r="B1516" s="590"/>
      <c r="C1516" s="592"/>
      <c r="D1516" s="592"/>
      <c r="E1516" s="795"/>
      <c r="F1516" s="591"/>
      <c r="G1516" s="591"/>
      <c r="H1516" s="591"/>
      <c r="I1516" s="591"/>
      <c r="K1516" s="561"/>
    </row>
    <row r="1517" spans="1:11" ht="15" customHeight="1" x14ac:dyDescent="0.25">
      <c r="A1517" s="590"/>
      <c r="E1517" s="740"/>
      <c r="F1517" s="591"/>
      <c r="G1517" s="591"/>
      <c r="H1517" s="591"/>
      <c r="I1517" s="591"/>
      <c r="K1517" s="561"/>
    </row>
    <row r="1518" spans="1:11" ht="15" customHeight="1" x14ac:dyDescent="0.25">
      <c r="A1518" s="590"/>
      <c r="E1518" s="740"/>
      <c r="F1518" s="591"/>
      <c r="G1518" s="591"/>
      <c r="H1518" s="591"/>
      <c r="I1518" s="591"/>
      <c r="K1518" s="561"/>
    </row>
    <row r="1519" spans="1:11" ht="15" customHeight="1" x14ac:dyDescent="0.25">
      <c r="A1519" s="590"/>
      <c r="E1519" s="740"/>
      <c r="F1519" s="591"/>
      <c r="G1519" s="591"/>
      <c r="H1519" s="591"/>
      <c r="I1519" s="591"/>
      <c r="K1519" s="561"/>
    </row>
    <row r="1520" spans="1:11" ht="15" customHeight="1" x14ac:dyDescent="0.25">
      <c r="A1520" s="590"/>
      <c r="E1520" s="740"/>
      <c r="F1520" s="591"/>
      <c r="G1520" s="591"/>
      <c r="H1520" s="591"/>
      <c r="I1520" s="591"/>
      <c r="K1520" s="561"/>
    </row>
    <row r="1521" spans="1:11" ht="15" customHeight="1" x14ac:dyDescent="0.25">
      <c r="A1521" s="590"/>
      <c r="E1521" s="740"/>
      <c r="F1521" s="591"/>
      <c r="G1521" s="591"/>
      <c r="H1521" s="591"/>
      <c r="I1521" s="591"/>
      <c r="K1521" s="561"/>
    </row>
    <row r="1522" spans="1:11" ht="15" customHeight="1" x14ac:dyDescent="0.25">
      <c r="A1522" s="590"/>
      <c r="E1522" s="740"/>
      <c r="F1522" s="586"/>
      <c r="G1522" s="591"/>
      <c r="H1522" s="591"/>
      <c r="I1522" s="586"/>
      <c r="K1522" s="561"/>
    </row>
    <row r="1523" spans="1:11" ht="15" customHeight="1" x14ac:dyDescent="0.25">
      <c r="A1523" s="590"/>
      <c r="E1523" s="740"/>
      <c r="F1523" s="586"/>
      <c r="G1523" s="591"/>
      <c r="H1523" s="591"/>
      <c r="I1523" s="586"/>
      <c r="K1523" s="561"/>
    </row>
    <row r="1524" spans="1:11" ht="15" customHeight="1" x14ac:dyDescent="0.25">
      <c r="A1524" s="590"/>
      <c r="E1524" s="740"/>
      <c r="F1524" s="586"/>
      <c r="G1524" s="591"/>
      <c r="H1524" s="591"/>
      <c r="I1524" s="586"/>
      <c r="K1524" s="561"/>
    </row>
    <row r="1525" spans="1:11" ht="15" customHeight="1" x14ac:dyDescent="0.25">
      <c r="A1525" s="590"/>
      <c r="E1525" s="740"/>
      <c r="F1525" s="586"/>
      <c r="G1525" s="591"/>
      <c r="H1525" s="591"/>
      <c r="I1525" s="586"/>
      <c r="K1525" s="561"/>
    </row>
    <row r="1526" spans="1:11" ht="15" customHeight="1" x14ac:dyDescent="0.25">
      <c r="A1526" s="590"/>
      <c r="E1526" s="740"/>
      <c r="F1526" s="586"/>
      <c r="G1526" s="591"/>
      <c r="H1526" s="591"/>
      <c r="I1526" s="586"/>
      <c r="K1526" s="561"/>
    </row>
    <row r="1527" spans="1:11" ht="15" customHeight="1" x14ac:dyDescent="0.25">
      <c r="A1527" s="590"/>
      <c r="E1527" s="740"/>
      <c r="F1527" s="586"/>
      <c r="G1527" s="591"/>
      <c r="H1527" s="591"/>
      <c r="I1527" s="586"/>
      <c r="K1527" s="561"/>
    </row>
    <row r="1528" spans="1:11" ht="15" customHeight="1" x14ac:dyDescent="0.25">
      <c r="A1528" s="590"/>
      <c r="E1528" s="740"/>
      <c r="F1528" s="586"/>
      <c r="G1528" s="591"/>
      <c r="H1528" s="591"/>
      <c r="I1528" s="586"/>
      <c r="K1528" s="561"/>
    </row>
    <row r="1529" spans="1:11" ht="15" customHeight="1" x14ac:dyDescent="0.25">
      <c r="A1529" s="590"/>
      <c r="E1529" s="740"/>
      <c r="F1529" s="586"/>
      <c r="G1529" s="591"/>
      <c r="H1529" s="591"/>
      <c r="I1529" s="586"/>
      <c r="K1529" s="561"/>
    </row>
    <row r="1530" spans="1:11" ht="15" customHeight="1" x14ac:dyDescent="0.25">
      <c r="A1530" s="590"/>
      <c r="E1530" s="740"/>
      <c r="F1530" s="586"/>
      <c r="G1530" s="591"/>
      <c r="H1530" s="591"/>
      <c r="I1530" s="586"/>
      <c r="K1530" s="561"/>
    </row>
    <row r="1531" spans="1:11" ht="15" customHeight="1" x14ac:dyDescent="0.25">
      <c r="A1531" s="590"/>
      <c r="E1531" s="740"/>
      <c r="F1531" s="586"/>
      <c r="G1531" s="591"/>
      <c r="H1531" s="591"/>
      <c r="I1531" s="586"/>
      <c r="K1531" s="561"/>
    </row>
    <row r="1532" spans="1:11" ht="15" customHeight="1" x14ac:dyDescent="0.25">
      <c r="A1532" s="590"/>
      <c r="E1532" s="740"/>
      <c r="F1532" s="586"/>
      <c r="G1532" s="591"/>
      <c r="H1532" s="591"/>
      <c r="I1532" s="586"/>
      <c r="K1532" s="561"/>
    </row>
    <row r="1533" spans="1:11" ht="15" customHeight="1" x14ac:dyDescent="0.25">
      <c r="A1533" s="590"/>
      <c r="E1533" s="740"/>
      <c r="F1533" s="586"/>
      <c r="G1533" s="591"/>
      <c r="H1533" s="591"/>
      <c r="I1533" s="586"/>
      <c r="K1533" s="561"/>
    </row>
    <row r="1534" spans="1:11" ht="15" customHeight="1" x14ac:dyDescent="0.25">
      <c r="A1534" s="590"/>
      <c r="B1534" s="590"/>
      <c r="C1534" s="592"/>
      <c r="D1534" s="592"/>
      <c r="E1534" s="795"/>
      <c r="F1534" s="591"/>
      <c r="G1534" s="591"/>
      <c r="H1534" s="591"/>
      <c r="I1534" s="586"/>
      <c r="K1534" s="561"/>
    </row>
    <row r="1535" spans="1:11" ht="15" customHeight="1" x14ac:dyDescent="0.25">
      <c r="A1535" s="590"/>
      <c r="B1535" s="590"/>
      <c r="C1535" s="592"/>
      <c r="D1535" s="592"/>
      <c r="E1535" s="795"/>
      <c r="F1535" s="591"/>
      <c r="G1535" s="591"/>
      <c r="H1535" s="591"/>
      <c r="I1535" s="586"/>
      <c r="K1535" s="561"/>
    </row>
    <row r="1536" spans="1:11" ht="15" customHeight="1" x14ac:dyDescent="0.25">
      <c r="E1536" s="740"/>
      <c r="F1536" s="586"/>
      <c r="G1536" s="586"/>
      <c r="H1536" s="586"/>
      <c r="I1536" s="586"/>
      <c r="K1536" s="561"/>
    </row>
    <row r="1537" spans="1:11" ht="15" customHeight="1" x14ac:dyDescent="0.25">
      <c r="E1537" s="740"/>
      <c r="F1537" s="586"/>
      <c r="G1537" s="586"/>
      <c r="H1537" s="586"/>
      <c r="I1537" s="586"/>
      <c r="K1537" s="561"/>
    </row>
    <row r="1538" spans="1:11" ht="15" customHeight="1" x14ac:dyDescent="0.25">
      <c r="E1538" s="740"/>
      <c r="F1538" s="586"/>
      <c r="G1538" s="586"/>
      <c r="H1538" s="586"/>
      <c r="I1538" s="586"/>
      <c r="K1538" s="561"/>
    </row>
    <row r="1539" spans="1:11" ht="15" customHeight="1" x14ac:dyDescent="0.25">
      <c r="E1539" s="740"/>
      <c r="F1539" s="586"/>
      <c r="G1539" s="586"/>
      <c r="H1539" s="586"/>
      <c r="I1539" s="586"/>
      <c r="K1539" s="561"/>
    </row>
    <row r="1540" spans="1:11" ht="15" customHeight="1" x14ac:dyDescent="0.25">
      <c r="F1540" s="586"/>
      <c r="G1540" s="586"/>
      <c r="H1540" s="586"/>
      <c r="I1540" s="586"/>
      <c r="K1540" s="561"/>
    </row>
    <row r="1541" spans="1:11" ht="15" customHeight="1" x14ac:dyDescent="0.25">
      <c r="F1541" s="586"/>
      <c r="G1541" s="586"/>
      <c r="H1541" s="586"/>
      <c r="I1541" s="586"/>
      <c r="K1541" s="561"/>
    </row>
    <row r="1542" spans="1:11" ht="15" customHeight="1" x14ac:dyDescent="0.25">
      <c r="A1542" s="590"/>
      <c r="B1542" s="590"/>
      <c r="C1542" s="592"/>
      <c r="D1542" s="592"/>
      <c r="E1542" s="590"/>
      <c r="F1542" s="591"/>
      <c r="G1542" s="591"/>
      <c r="H1542" s="591"/>
      <c r="I1542" s="591"/>
      <c r="K1542" s="561"/>
    </row>
    <row r="1543" spans="1:11" ht="15" customHeight="1" x14ac:dyDescent="0.25">
      <c r="A1543" s="590"/>
      <c r="B1543" s="590"/>
      <c r="C1543" s="592"/>
      <c r="D1543" s="592"/>
      <c r="E1543" s="590"/>
      <c r="F1543" s="591"/>
      <c r="G1543" s="591"/>
      <c r="H1543" s="591"/>
      <c r="I1543" s="591"/>
      <c r="K1543" s="561"/>
    </row>
    <row r="1544" spans="1:11" ht="15" customHeight="1" x14ac:dyDescent="0.25">
      <c r="A1544" s="590"/>
      <c r="B1544" s="590"/>
      <c r="C1544" s="592"/>
      <c r="D1544" s="592"/>
      <c r="E1544" s="590"/>
      <c r="F1544" s="591"/>
      <c r="G1544" s="591"/>
      <c r="H1544" s="591"/>
      <c r="I1544" s="591"/>
      <c r="K1544" s="561"/>
    </row>
    <row r="1545" spans="1:11" ht="15" customHeight="1" x14ac:dyDescent="0.25">
      <c r="A1545" s="590"/>
      <c r="B1545" s="590"/>
      <c r="C1545" s="592"/>
      <c r="D1545" s="592"/>
      <c r="E1545" s="590"/>
      <c r="F1545" s="591"/>
      <c r="G1545" s="591"/>
      <c r="H1545" s="591"/>
      <c r="I1545" s="591"/>
      <c r="K1545" s="561"/>
    </row>
    <row r="1546" spans="1:11" ht="15" customHeight="1" x14ac:dyDescent="0.25">
      <c r="F1546" s="586"/>
      <c r="G1546" s="586"/>
      <c r="H1546" s="586"/>
      <c r="I1546" s="586"/>
      <c r="K1546" s="561"/>
    </row>
    <row r="1547" spans="1:11" ht="15" customHeight="1" x14ac:dyDescent="0.25">
      <c r="A1547" s="590"/>
      <c r="F1547" s="586"/>
      <c r="G1547" s="586"/>
      <c r="H1547" s="586"/>
      <c r="I1547" s="586"/>
      <c r="K1547" s="561"/>
    </row>
    <row r="1548" spans="1:11" ht="15" customHeight="1" x14ac:dyDescent="0.25">
      <c r="C1548" s="592"/>
      <c r="D1548" s="592"/>
      <c r="E1548" s="740"/>
      <c r="F1548" s="586"/>
      <c r="G1548" s="586"/>
      <c r="H1548" s="586"/>
      <c r="I1548" s="586"/>
      <c r="K1548" s="561"/>
    </row>
    <row r="1549" spans="1:11" ht="15" customHeight="1" x14ac:dyDescent="0.25">
      <c r="C1549" s="592"/>
      <c r="D1549" s="592"/>
      <c r="E1549" s="740"/>
      <c r="F1549" s="586"/>
      <c r="G1549" s="586"/>
      <c r="H1549" s="586"/>
      <c r="I1549" s="586"/>
      <c r="K1549" s="561"/>
    </row>
    <row r="1550" spans="1:11" ht="15" customHeight="1" x14ac:dyDescent="0.25">
      <c r="C1550" s="592"/>
      <c r="D1550" s="592"/>
      <c r="E1550" s="740"/>
      <c r="F1550" s="586"/>
      <c r="G1550" s="586"/>
      <c r="H1550" s="586"/>
      <c r="I1550" s="586"/>
      <c r="K1550" s="561"/>
    </row>
    <row r="1551" spans="1:11" ht="15" customHeight="1" x14ac:dyDescent="0.25">
      <c r="E1551" s="740"/>
      <c r="F1551" s="586"/>
      <c r="G1551" s="586"/>
      <c r="H1551" s="586"/>
      <c r="I1551" s="586"/>
    </row>
    <row r="1552" spans="1:11" ht="15" customHeight="1" x14ac:dyDescent="0.25">
      <c r="E1552" s="740"/>
      <c r="F1552" s="586"/>
      <c r="G1552" s="586"/>
      <c r="H1552" s="586"/>
      <c r="I1552" s="586"/>
    </row>
    <row r="1553" spans="1:11" ht="15" customHeight="1" x14ac:dyDescent="0.25">
      <c r="E1553" s="740"/>
      <c r="F1553" s="586"/>
      <c r="G1553" s="586"/>
      <c r="H1553" s="586"/>
      <c r="I1553" s="586"/>
    </row>
    <row r="1554" spans="1:11" ht="15" customHeight="1" x14ac:dyDescent="0.25">
      <c r="E1554" s="740"/>
      <c r="F1554" s="586"/>
      <c r="G1554" s="586"/>
      <c r="H1554" s="586"/>
      <c r="I1554" s="586"/>
    </row>
    <row r="1555" spans="1:11" ht="15" customHeight="1" x14ac:dyDescent="0.25">
      <c r="E1555" s="740"/>
      <c r="F1555" s="586"/>
      <c r="G1555" s="586"/>
      <c r="H1555" s="586"/>
      <c r="I1555" s="586"/>
    </row>
    <row r="1556" spans="1:11" ht="15" customHeight="1" x14ac:dyDescent="0.25">
      <c r="F1556" s="586"/>
      <c r="G1556" s="586"/>
      <c r="H1556" s="586"/>
      <c r="I1556" s="586"/>
    </row>
    <row r="1557" spans="1:11" ht="15" customHeight="1" x14ac:dyDescent="0.25">
      <c r="A1557" s="590"/>
      <c r="F1557" s="591"/>
      <c r="G1557" s="591"/>
      <c r="H1557" s="591"/>
      <c r="I1557" s="591"/>
    </row>
    <row r="1558" spans="1:11" ht="15" customHeight="1" x14ac:dyDescent="0.25">
      <c r="A1558" s="590"/>
      <c r="F1558" s="591"/>
      <c r="G1558" s="591"/>
      <c r="H1558" s="591"/>
      <c r="I1558" s="591"/>
    </row>
    <row r="1559" spans="1:11" ht="15" customHeight="1" x14ac:dyDescent="0.25">
      <c r="A1559" s="590"/>
      <c r="F1559" s="591"/>
      <c r="G1559" s="591"/>
      <c r="H1559" s="591"/>
      <c r="I1559" s="591"/>
    </row>
    <row r="1560" spans="1:11" ht="15" customHeight="1" x14ac:dyDescent="0.25">
      <c r="A1560" s="590"/>
      <c r="F1560" s="591"/>
      <c r="G1560" s="591"/>
      <c r="H1560" s="591"/>
      <c r="I1560" s="591"/>
    </row>
    <row r="1561" spans="1:11" ht="15" customHeight="1" x14ac:dyDescent="0.25">
      <c r="F1561" s="586"/>
      <c r="G1561" s="586"/>
      <c r="H1561" s="586"/>
      <c r="I1561" s="586"/>
      <c r="J1561" s="331"/>
      <c r="K1561" s="331"/>
    </row>
    <row r="1562" spans="1:11" ht="15" customHeight="1" x14ac:dyDescent="0.25">
      <c r="A1562" s="590"/>
      <c r="F1562" s="586"/>
      <c r="G1562" s="586"/>
      <c r="H1562" s="586"/>
      <c r="I1562" s="586"/>
      <c r="J1562" s="331"/>
      <c r="K1562" s="331"/>
    </row>
    <row r="1563" spans="1:11" ht="15" customHeight="1" x14ac:dyDescent="0.25">
      <c r="E1563" s="740"/>
      <c r="F1563" s="586"/>
      <c r="G1563" s="586"/>
      <c r="H1563" s="586"/>
      <c r="I1563" s="586"/>
      <c r="J1563" s="331"/>
      <c r="K1563" s="331"/>
    </row>
    <row r="1564" spans="1:11" ht="15" customHeight="1" x14ac:dyDescent="0.25">
      <c r="E1564" s="740"/>
      <c r="F1564" s="586"/>
      <c r="G1564" s="586"/>
      <c r="H1564" s="586"/>
      <c r="I1564" s="586"/>
      <c r="J1564" s="331"/>
      <c r="K1564" s="331"/>
    </row>
    <row r="1565" spans="1:11" ht="15" customHeight="1" x14ac:dyDescent="0.25">
      <c r="F1565" s="586"/>
      <c r="G1565" s="586"/>
      <c r="H1565" s="586"/>
      <c r="I1565" s="586"/>
      <c r="J1565" s="331"/>
      <c r="K1565" s="331"/>
    </row>
    <row r="1566" spans="1:11" ht="15" customHeight="1" x14ac:dyDescent="0.25">
      <c r="F1566" s="586"/>
      <c r="G1566" s="586"/>
      <c r="H1566" s="586"/>
      <c r="I1566" s="586"/>
      <c r="J1566" s="331"/>
      <c r="K1566" s="331"/>
    </row>
    <row r="1567" spans="1:11" ht="15" customHeight="1" x14ac:dyDescent="0.25">
      <c r="A1567" s="590"/>
      <c r="F1567" s="591"/>
      <c r="G1567" s="591"/>
      <c r="H1567" s="591"/>
      <c r="I1567" s="591"/>
      <c r="J1567" s="331"/>
      <c r="K1567" s="331"/>
    </row>
    <row r="1568" spans="1:11" ht="15" customHeight="1" x14ac:dyDescent="0.25">
      <c r="F1568" s="586"/>
      <c r="G1568" s="586"/>
      <c r="H1568" s="586"/>
      <c r="I1568" s="586"/>
      <c r="J1568" s="331"/>
      <c r="K1568" s="331"/>
    </row>
    <row r="1569" spans="1:11" ht="15" customHeight="1" x14ac:dyDescent="0.25">
      <c r="A1569" s="590"/>
      <c r="F1569" s="586"/>
      <c r="G1569" s="586"/>
      <c r="H1569" s="586"/>
      <c r="I1569" s="586"/>
      <c r="J1569" s="331"/>
      <c r="K1569" s="331"/>
    </row>
    <row r="1570" spans="1:11" ht="15" customHeight="1" x14ac:dyDescent="0.25">
      <c r="E1570" s="740"/>
      <c r="F1570" s="586"/>
      <c r="G1570" s="586"/>
      <c r="H1570" s="586"/>
      <c r="I1570" s="586"/>
      <c r="J1570" s="331"/>
      <c r="K1570" s="331"/>
    </row>
    <row r="1571" spans="1:11" ht="15" customHeight="1" x14ac:dyDescent="0.25">
      <c r="A1571" s="590"/>
      <c r="B1571" s="590"/>
      <c r="C1571" s="592"/>
      <c r="D1571" s="592"/>
      <c r="E1571" s="795"/>
      <c r="F1571" s="591"/>
      <c r="G1571" s="591"/>
      <c r="H1571" s="591"/>
      <c r="I1571" s="591"/>
      <c r="J1571" s="331"/>
      <c r="K1571" s="331"/>
    </row>
    <row r="1572" spans="1:11" ht="15" customHeight="1" x14ac:dyDescent="0.25">
      <c r="F1572" s="586"/>
      <c r="G1572" s="586"/>
      <c r="H1572" s="586"/>
      <c r="I1572" s="586"/>
      <c r="J1572" s="331"/>
      <c r="K1572" s="331"/>
    </row>
    <row r="1573" spans="1:11" ht="15" customHeight="1" x14ac:dyDescent="0.25">
      <c r="A1573" s="590"/>
      <c r="E1573" s="740"/>
      <c r="F1573" s="591"/>
      <c r="G1573" s="591"/>
      <c r="H1573" s="591"/>
      <c r="I1573" s="591"/>
      <c r="J1573" s="331"/>
      <c r="K1573" s="331"/>
    </row>
    <row r="1574" spans="1:11" ht="15" customHeight="1" x14ac:dyDescent="0.25">
      <c r="A1574" s="590"/>
      <c r="E1574" s="740"/>
      <c r="F1574" s="591"/>
      <c r="G1574" s="591"/>
      <c r="H1574" s="591"/>
      <c r="I1574" s="591"/>
      <c r="J1574" s="331"/>
      <c r="K1574" s="331"/>
    </row>
    <row r="1575" spans="1:11" ht="15" customHeight="1" x14ac:dyDescent="0.25">
      <c r="A1575" s="590"/>
      <c r="E1575" s="740"/>
      <c r="F1575" s="591"/>
      <c r="G1575" s="591"/>
      <c r="H1575" s="591"/>
      <c r="I1575" s="591"/>
      <c r="J1575" s="331"/>
      <c r="K1575" s="331"/>
    </row>
    <row r="1576" spans="1:11" ht="15" customHeight="1" x14ac:dyDescent="0.25">
      <c r="A1576" s="590"/>
      <c r="E1576" s="740"/>
      <c r="F1576" s="591"/>
      <c r="G1576" s="591"/>
      <c r="H1576" s="591"/>
      <c r="I1576" s="591"/>
      <c r="J1576" s="331"/>
      <c r="K1576" s="331"/>
    </row>
    <row r="1577" spans="1:11" ht="15" customHeight="1" x14ac:dyDescent="0.25">
      <c r="A1577" s="590"/>
      <c r="E1577" s="740"/>
      <c r="F1577" s="591"/>
      <c r="G1577" s="591"/>
      <c r="H1577" s="591"/>
      <c r="I1577" s="591"/>
      <c r="J1577" s="331"/>
      <c r="K1577" s="331"/>
    </row>
    <row r="1578" spans="1:11" ht="15" customHeight="1" x14ac:dyDescent="0.25">
      <c r="A1578" s="590"/>
      <c r="E1578" s="740"/>
      <c r="F1578" s="591"/>
      <c r="G1578" s="591"/>
      <c r="H1578" s="591"/>
      <c r="I1578" s="591"/>
      <c r="J1578" s="331"/>
      <c r="K1578" s="331"/>
    </row>
    <row r="1579" spans="1:11" ht="15" customHeight="1" x14ac:dyDescent="0.25">
      <c r="A1579" s="590"/>
      <c r="E1579" s="740"/>
      <c r="F1579" s="591"/>
      <c r="G1579" s="591"/>
      <c r="H1579" s="591"/>
      <c r="I1579" s="591"/>
      <c r="J1579" s="331"/>
      <c r="K1579" s="331"/>
    </row>
    <row r="1580" spans="1:11" ht="15" customHeight="1" x14ac:dyDescent="0.25">
      <c r="A1580" s="590"/>
      <c r="E1580" s="740"/>
      <c r="F1580" s="591"/>
      <c r="G1580" s="591"/>
      <c r="H1580" s="591"/>
      <c r="I1580" s="591"/>
      <c r="J1580" s="331"/>
      <c r="K1580" s="331"/>
    </row>
    <row r="1581" spans="1:11" ht="15" customHeight="1" x14ac:dyDescent="0.25">
      <c r="A1581" s="590"/>
      <c r="E1581" s="740"/>
      <c r="F1581" s="591"/>
      <c r="G1581" s="591"/>
      <c r="H1581" s="591"/>
      <c r="I1581" s="591"/>
      <c r="J1581" s="331"/>
      <c r="K1581" s="331"/>
    </row>
    <row r="1582" spans="1:11" ht="15" customHeight="1" x14ac:dyDescent="0.25">
      <c r="A1582" s="590"/>
      <c r="B1582" s="590"/>
      <c r="C1582" s="592"/>
      <c r="D1582" s="592"/>
      <c r="E1582" s="795"/>
      <c r="F1582" s="591"/>
      <c r="G1582" s="591"/>
      <c r="H1582" s="591"/>
      <c r="I1582" s="586"/>
      <c r="J1582" s="331"/>
      <c r="K1582" s="331"/>
    </row>
    <row r="1583" spans="1:11" ht="15" customHeight="1" x14ac:dyDescent="0.25">
      <c r="A1583" s="590"/>
      <c r="B1583" s="590"/>
      <c r="C1583" s="592"/>
      <c r="D1583" s="592"/>
      <c r="E1583" s="795"/>
      <c r="F1583" s="591"/>
      <c r="G1583" s="591"/>
      <c r="H1583" s="591"/>
      <c r="I1583" s="586"/>
      <c r="J1583" s="331"/>
      <c r="K1583" s="331"/>
    </row>
    <row r="1584" spans="1:11" ht="15" customHeight="1" x14ac:dyDescent="0.25">
      <c r="E1584" s="740"/>
      <c r="F1584" s="586"/>
      <c r="G1584" s="586"/>
      <c r="H1584" s="586"/>
      <c r="I1584" s="586"/>
      <c r="J1584" s="331"/>
      <c r="K1584" s="331"/>
    </row>
    <row r="1585" spans="1:11" ht="15" customHeight="1" x14ac:dyDescent="0.25">
      <c r="E1585" s="740"/>
      <c r="F1585" s="586"/>
      <c r="G1585" s="586"/>
      <c r="H1585" s="586"/>
      <c r="I1585" s="586"/>
      <c r="J1585" s="331"/>
      <c r="K1585" s="331"/>
    </row>
    <row r="1586" spans="1:11" ht="15" customHeight="1" x14ac:dyDescent="0.25">
      <c r="E1586" s="740"/>
      <c r="F1586" s="586"/>
      <c r="G1586" s="586"/>
      <c r="H1586" s="586"/>
      <c r="I1586" s="586"/>
      <c r="J1586" s="331"/>
      <c r="K1586" s="331"/>
    </row>
    <row r="1587" spans="1:11" ht="15" customHeight="1" x14ac:dyDescent="0.25">
      <c r="F1587" s="586"/>
      <c r="G1587" s="586"/>
      <c r="H1587" s="586"/>
      <c r="I1587" s="586"/>
      <c r="J1587" s="331"/>
      <c r="K1587" s="331"/>
    </row>
    <row r="1588" spans="1:11" ht="15" customHeight="1" x14ac:dyDescent="0.25">
      <c r="F1588" s="586"/>
      <c r="G1588" s="586"/>
      <c r="H1588" s="586"/>
      <c r="I1588" s="586"/>
      <c r="J1588" s="331"/>
      <c r="K1588" s="331"/>
    </row>
    <row r="1589" spans="1:11" ht="15" customHeight="1" x14ac:dyDescent="0.25">
      <c r="E1589" s="740"/>
      <c r="F1589" s="586"/>
      <c r="G1589" s="586"/>
      <c r="H1589" s="586"/>
      <c r="I1589" s="586"/>
      <c r="J1589" s="331"/>
      <c r="K1589" s="331"/>
    </row>
    <row r="1590" spans="1:11" ht="15" customHeight="1" x14ac:dyDescent="0.25">
      <c r="A1590" s="590"/>
      <c r="B1590" s="590"/>
      <c r="C1590" s="592"/>
      <c r="D1590" s="592"/>
      <c r="E1590" s="590"/>
      <c r="F1590" s="591"/>
      <c r="G1590" s="591"/>
      <c r="H1590" s="591"/>
      <c r="I1590" s="591"/>
      <c r="J1590" s="331"/>
      <c r="K1590" s="331"/>
    </row>
    <row r="1591" spans="1:11" ht="15" customHeight="1" x14ac:dyDescent="0.25">
      <c r="A1591" s="590"/>
      <c r="B1591" s="590"/>
      <c r="C1591" s="592"/>
      <c r="D1591" s="592"/>
      <c r="E1591" s="590"/>
      <c r="F1591" s="591"/>
      <c r="G1591" s="591"/>
      <c r="H1591" s="591"/>
      <c r="I1591" s="591"/>
      <c r="J1591" s="331"/>
      <c r="K1591" s="331"/>
    </row>
    <row r="1592" spans="1:11" ht="15" customHeight="1" x14ac:dyDescent="0.25">
      <c r="A1592" s="590"/>
      <c r="B1592" s="590"/>
      <c r="C1592" s="592"/>
      <c r="D1592" s="592"/>
      <c r="E1592" s="590"/>
      <c r="F1592" s="591"/>
      <c r="G1592" s="591"/>
      <c r="H1592" s="591"/>
      <c r="I1592" s="591"/>
      <c r="J1592" s="331"/>
      <c r="K1592" s="331"/>
    </row>
    <row r="1593" spans="1:11" ht="15" customHeight="1" x14ac:dyDescent="0.25">
      <c r="F1593" s="586"/>
      <c r="G1593" s="586"/>
      <c r="H1593" s="586"/>
      <c r="I1593" s="586"/>
      <c r="J1593" s="331"/>
      <c r="K1593" s="331"/>
    </row>
    <row r="1594" spans="1:11" ht="15" customHeight="1" x14ac:dyDescent="0.25">
      <c r="A1594" s="590"/>
      <c r="F1594" s="586"/>
      <c r="G1594" s="586"/>
      <c r="H1594" s="586"/>
      <c r="I1594" s="586"/>
      <c r="J1594" s="331"/>
      <c r="K1594" s="331"/>
    </row>
    <row r="1595" spans="1:11" ht="15" customHeight="1" x14ac:dyDescent="0.25">
      <c r="F1595" s="586"/>
      <c r="G1595" s="586"/>
      <c r="H1595" s="586"/>
      <c r="I1595" s="586"/>
      <c r="J1595" s="331"/>
      <c r="K1595" s="331"/>
    </row>
    <row r="1596" spans="1:11" ht="15" customHeight="1" x14ac:dyDescent="0.25">
      <c r="E1596" s="740"/>
      <c r="F1596" s="586"/>
      <c r="G1596" s="586"/>
      <c r="H1596" s="586"/>
      <c r="I1596" s="586"/>
      <c r="J1596" s="331"/>
      <c r="K1596" s="331"/>
    </row>
    <row r="1597" spans="1:11" ht="15" customHeight="1" x14ac:dyDescent="0.25">
      <c r="E1597" s="740"/>
      <c r="F1597" s="586"/>
      <c r="G1597" s="586"/>
      <c r="H1597" s="586"/>
      <c r="I1597" s="586"/>
      <c r="J1597" s="331"/>
      <c r="K1597" s="331"/>
    </row>
    <row r="1598" spans="1:11" ht="15" customHeight="1" x14ac:dyDescent="0.25">
      <c r="E1598" s="740"/>
      <c r="F1598" s="586"/>
      <c r="G1598" s="586"/>
      <c r="H1598" s="586"/>
      <c r="I1598" s="586"/>
      <c r="J1598" s="331"/>
      <c r="K1598" s="331"/>
    </row>
    <row r="1599" spans="1:11" ht="15" customHeight="1" x14ac:dyDescent="0.25">
      <c r="E1599" s="740"/>
      <c r="F1599" s="586"/>
      <c r="G1599" s="586"/>
      <c r="H1599" s="586"/>
      <c r="I1599" s="586"/>
      <c r="J1599" s="331"/>
      <c r="K1599" s="331"/>
    </row>
    <row r="1600" spans="1:11" ht="15" customHeight="1" x14ac:dyDescent="0.25">
      <c r="E1600" s="740"/>
      <c r="F1600" s="586"/>
      <c r="G1600" s="586"/>
      <c r="H1600" s="586"/>
      <c r="I1600" s="586"/>
      <c r="J1600" s="331"/>
      <c r="K1600" s="331"/>
    </row>
    <row r="1601" spans="1:11" ht="15" customHeight="1" x14ac:dyDescent="0.25">
      <c r="E1601" s="740"/>
      <c r="F1601" s="586"/>
      <c r="G1601" s="586"/>
      <c r="H1601" s="586"/>
      <c r="I1601" s="586"/>
      <c r="J1601" s="331"/>
      <c r="K1601" s="331"/>
    </row>
    <row r="1602" spans="1:11" ht="15" customHeight="1" x14ac:dyDescent="0.25">
      <c r="E1602" s="740"/>
      <c r="F1602" s="586"/>
      <c r="G1602" s="586"/>
      <c r="H1602" s="586"/>
      <c r="I1602" s="586"/>
      <c r="J1602" s="331"/>
      <c r="K1602" s="331"/>
    </row>
    <row r="1603" spans="1:11" ht="15" customHeight="1" x14ac:dyDescent="0.25">
      <c r="E1603" s="740"/>
      <c r="F1603" s="586"/>
      <c r="G1603" s="586"/>
      <c r="H1603" s="586"/>
      <c r="I1603" s="586"/>
      <c r="J1603" s="331"/>
      <c r="K1603" s="331"/>
    </row>
    <row r="1604" spans="1:11" ht="15" customHeight="1" x14ac:dyDescent="0.25">
      <c r="F1604" s="586"/>
      <c r="G1604" s="586"/>
      <c r="H1604" s="586"/>
      <c r="I1604" s="586"/>
      <c r="J1604" s="331"/>
      <c r="K1604" s="331"/>
    </row>
    <row r="1605" spans="1:11" ht="15" customHeight="1" x14ac:dyDescent="0.25">
      <c r="A1605" s="590"/>
      <c r="F1605" s="591"/>
      <c r="G1605" s="591"/>
      <c r="H1605" s="591"/>
      <c r="I1605" s="591"/>
      <c r="J1605" s="331"/>
      <c r="K1605" s="331"/>
    </row>
    <row r="1606" spans="1:11" ht="15" customHeight="1" x14ac:dyDescent="0.25">
      <c r="A1606" s="590"/>
      <c r="F1606" s="591"/>
      <c r="G1606" s="591"/>
      <c r="H1606" s="591"/>
      <c r="I1606" s="591"/>
      <c r="J1606" s="331"/>
      <c r="K1606" s="331"/>
    </row>
    <row r="1607" spans="1:11" ht="15" customHeight="1" x14ac:dyDescent="0.25">
      <c r="A1607" s="590"/>
      <c r="F1607" s="591"/>
      <c r="G1607" s="591"/>
      <c r="H1607" s="591"/>
      <c r="I1607" s="591"/>
      <c r="J1607" s="331"/>
      <c r="K1607" s="331"/>
    </row>
    <row r="1608" spans="1:11" ht="15" customHeight="1" x14ac:dyDescent="0.25">
      <c r="A1608" s="590"/>
      <c r="F1608" s="591"/>
      <c r="G1608" s="591"/>
      <c r="H1608" s="591"/>
      <c r="I1608" s="591"/>
      <c r="J1608" s="331"/>
      <c r="K1608" s="331"/>
    </row>
    <row r="1609" spans="1:11" ht="15" customHeight="1" x14ac:dyDescent="0.25">
      <c r="F1609" s="586"/>
      <c r="G1609" s="586"/>
      <c r="H1609" s="586"/>
      <c r="I1609" s="586"/>
      <c r="J1609" s="331"/>
      <c r="K1609" s="331"/>
    </row>
    <row r="1610" spans="1:11" ht="15" customHeight="1" x14ac:dyDescent="0.25">
      <c r="A1610" s="590"/>
      <c r="F1610" s="586"/>
      <c r="G1610" s="586"/>
      <c r="H1610" s="586"/>
      <c r="I1610" s="586"/>
      <c r="J1610" s="331"/>
      <c r="K1610" s="331"/>
    </row>
    <row r="1611" spans="1:11" ht="15" customHeight="1" x14ac:dyDescent="0.25">
      <c r="E1611" s="740"/>
      <c r="F1611" s="586"/>
      <c r="G1611" s="586"/>
      <c r="H1611" s="586"/>
      <c r="I1611" s="586"/>
      <c r="J1611" s="331"/>
      <c r="K1611" s="331"/>
    </row>
    <row r="1612" spans="1:11" ht="15" customHeight="1" x14ac:dyDescent="0.25">
      <c r="E1612" s="740"/>
      <c r="F1612" s="586"/>
      <c r="G1612" s="586"/>
      <c r="H1612" s="586"/>
      <c r="I1612" s="586"/>
      <c r="J1612" s="331"/>
      <c r="K1612" s="331"/>
    </row>
    <row r="1613" spans="1:11" ht="15" customHeight="1" x14ac:dyDescent="0.25">
      <c r="F1613" s="586"/>
      <c r="G1613" s="586"/>
      <c r="H1613" s="586"/>
      <c r="I1613" s="586"/>
      <c r="J1613" s="331"/>
      <c r="K1613" s="331"/>
    </row>
    <row r="1614" spans="1:11" ht="15" customHeight="1" x14ac:dyDescent="0.25">
      <c r="A1614" s="590"/>
      <c r="F1614" s="591"/>
      <c r="G1614" s="591"/>
      <c r="H1614" s="591"/>
      <c r="I1614" s="591"/>
      <c r="J1614" s="331"/>
      <c r="K1614" s="331"/>
    </row>
    <row r="1615" spans="1:11" ht="15" customHeight="1" x14ac:dyDescent="0.25">
      <c r="F1615" s="586"/>
      <c r="G1615" s="586"/>
      <c r="H1615" s="586"/>
      <c r="I1615" s="586"/>
      <c r="J1615" s="331"/>
      <c r="K1615" s="331"/>
    </row>
    <row r="1616" spans="1:11" ht="15" customHeight="1" x14ac:dyDescent="0.25">
      <c r="A1616" s="590"/>
      <c r="F1616" s="586"/>
      <c r="G1616" s="586"/>
      <c r="H1616" s="586"/>
      <c r="I1616" s="586"/>
      <c r="J1616" s="331"/>
      <c r="K1616" s="331"/>
    </row>
    <row r="1617" spans="1:11" ht="15" customHeight="1" x14ac:dyDescent="0.25">
      <c r="E1617" s="740"/>
      <c r="F1617" s="586"/>
      <c r="G1617" s="586"/>
      <c r="H1617" s="586"/>
      <c r="I1617" s="586"/>
      <c r="J1617" s="331"/>
      <c r="K1617" s="331"/>
    </row>
    <row r="1618" spans="1:11" ht="15" customHeight="1" x14ac:dyDescent="0.25">
      <c r="A1618" s="590"/>
      <c r="B1618" s="590"/>
      <c r="C1618" s="592"/>
      <c r="D1618" s="592"/>
      <c r="E1618" s="590"/>
      <c r="F1618" s="591"/>
      <c r="G1618" s="591"/>
      <c r="H1618" s="591"/>
      <c r="I1618" s="591"/>
      <c r="J1618" s="331"/>
      <c r="K1618" s="331"/>
    </row>
    <row r="1619" spans="1:11" ht="15" customHeight="1" x14ac:dyDescent="0.25">
      <c r="F1619" s="586"/>
      <c r="G1619" s="586"/>
      <c r="H1619" s="586"/>
      <c r="I1619" s="586"/>
      <c r="J1619" s="331"/>
      <c r="K1619" s="331"/>
    </row>
    <row r="1620" spans="1:11" ht="15" customHeight="1" x14ac:dyDescent="0.25">
      <c r="A1620" s="590"/>
      <c r="B1620" s="590"/>
      <c r="C1620" s="592"/>
      <c r="D1620" s="592"/>
      <c r="E1620" s="795"/>
      <c r="F1620" s="591"/>
      <c r="G1620" s="591"/>
      <c r="H1620" s="591"/>
      <c r="I1620" s="591"/>
      <c r="J1620" s="331"/>
      <c r="K1620" s="331"/>
    </row>
    <row r="1621" spans="1:11" ht="15" customHeight="1" x14ac:dyDescent="0.25">
      <c r="A1621" s="590"/>
      <c r="B1621" s="590"/>
      <c r="C1621" s="592"/>
      <c r="D1621" s="592"/>
      <c r="E1621" s="795"/>
      <c r="F1621" s="794"/>
      <c r="G1621" s="594"/>
      <c r="H1621" s="794"/>
      <c r="I1621" s="594"/>
      <c r="J1621" s="331"/>
      <c r="K1621" s="331"/>
    </row>
    <row r="1622" spans="1:11" ht="15" customHeight="1" x14ac:dyDescent="0.25">
      <c r="A1622" s="590"/>
      <c r="B1622" s="590"/>
      <c r="C1622" s="592"/>
      <c r="D1622" s="592"/>
      <c r="E1622" s="795"/>
      <c r="F1622" s="794"/>
      <c r="G1622" s="594"/>
      <c r="H1622" s="794"/>
      <c r="I1622" s="594"/>
      <c r="J1622" s="331"/>
      <c r="K1622" s="331"/>
    </row>
    <row r="1623" spans="1:11" ht="15" customHeight="1" x14ac:dyDescent="0.25">
      <c r="A1623" s="590"/>
      <c r="B1623" s="590"/>
      <c r="C1623" s="592"/>
      <c r="D1623" s="592"/>
      <c r="E1623" s="795"/>
      <c r="F1623" s="794"/>
      <c r="G1623" s="594"/>
      <c r="H1623" s="794"/>
      <c r="I1623" s="594"/>
      <c r="J1623" s="331"/>
      <c r="K1623" s="331"/>
    </row>
    <row r="1624" spans="1:11" ht="15" customHeight="1" x14ac:dyDescent="0.25">
      <c r="A1624" s="590"/>
      <c r="B1624" s="590"/>
      <c r="C1624" s="592"/>
      <c r="D1624" s="592"/>
      <c r="E1624" s="795"/>
      <c r="F1624" s="794"/>
      <c r="G1624" s="594"/>
      <c r="H1624" s="794"/>
      <c r="I1624" s="594"/>
      <c r="J1624" s="331"/>
      <c r="K1624" s="331"/>
    </row>
    <row r="1625" spans="1:11" ht="15" customHeight="1" x14ac:dyDescent="0.25">
      <c r="A1625" s="590"/>
      <c r="B1625" s="590"/>
      <c r="C1625" s="592"/>
      <c r="D1625" s="592"/>
      <c r="E1625" s="795"/>
      <c r="F1625" s="794"/>
      <c r="G1625" s="594"/>
      <c r="H1625" s="794"/>
      <c r="I1625" s="594"/>
      <c r="J1625" s="331"/>
      <c r="K1625" s="331"/>
    </row>
    <row r="1626" spans="1:11" ht="15" customHeight="1" x14ac:dyDescent="0.25">
      <c r="A1626" s="590"/>
      <c r="B1626" s="590"/>
      <c r="C1626" s="592"/>
      <c r="D1626" s="592"/>
      <c r="E1626" s="795"/>
      <c r="F1626" s="794"/>
      <c r="G1626" s="594"/>
      <c r="H1626" s="794"/>
      <c r="I1626" s="594"/>
      <c r="J1626" s="331"/>
      <c r="K1626" s="331"/>
    </row>
    <row r="1627" spans="1:11" ht="15" customHeight="1" x14ac:dyDescent="0.25">
      <c r="A1627" s="590"/>
      <c r="B1627" s="590"/>
      <c r="C1627" s="592"/>
      <c r="D1627" s="592"/>
      <c r="E1627" s="795"/>
      <c r="F1627" s="794"/>
      <c r="G1627" s="594"/>
      <c r="H1627" s="794"/>
      <c r="I1627" s="594"/>
      <c r="J1627" s="331"/>
      <c r="K1627" s="331"/>
    </row>
    <row r="1628" spans="1:11" ht="15" customHeight="1" x14ac:dyDescent="0.25">
      <c r="A1628" s="590"/>
      <c r="B1628" s="590"/>
      <c r="C1628" s="592"/>
      <c r="D1628" s="592"/>
      <c r="E1628" s="795"/>
      <c r="F1628" s="794"/>
      <c r="G1628" s="594"/>
      <c r="H1628" s="794"/>
      <c r="I1628" s="594"/>
      <c r="J1628" s="331"/>
      <c r="K1628" s="331"/>
    </row>
    <row r="1629" spans="1:11" ht="15" customHeight="1" x14ac:dyDescent="0.25">
      <c r="A1629" s="590"/>
      <c r="B1629" s="590"/>
      <c r="C1629" s="592"/>
      <c r="D1629" s="592"/>
      <c r="E1629" s="795"/>
      <c r="F1629" s="794"/>
      <c r="G1629" s="594"/>
      <c r="H1629" s="794"/>
      <c r="I1629" s="594"/>
      <c r="J1629" s="331"/>
      <c r="K1629" s="331"/>
    </row>
    <row r="1630" spans="1:11" ht="15" customHeight="1" x14ac:dyDescent="0.25">
      <c r="A1630" s="590"/>
      <c r="B1630" s="590"/>
      <c r="C1630" s="592"/>
      <c r="D1630" s="592"/>
      <c r="E1630" s="795"/>
      <c r="F1630" s="794"/>
      <c r="G1630" s="594"/>
      <c r="H1630" s="794"/>
      <c r="I1630" s="594"/>
      <c r="J1630" s="331"/>
      <c r="K1630" s="331"/>
    </row>
    <row r="1631" spans="1:11" ht="15" customHeight="1" x14ac:dyDescent="0.25">
      <c r="A1631" s="590"/>
      <c r="B1631" s="590"/>
      <c r="C1631" s="592"/>
      <c r="D1631" s="592"/>
      <c r="E1631" s="795"/>
      <c r="F1631" s="794"/>
      <c r="G1631" s="594"/>
      <c r="H1631" s="794"/>
      <c r="I1631" s="594"/>
      <c r="J1631" s="331"/>
      <c r="K1631" s="331"/>
    </row>
    <row r="1632" spans="1:11" ht="15" customHeight="1" x14ac:dyDescent="0.25">
      <c r="A1632" s="590"/>
      <c r="B1632" s="590"/>
      <c r="C1632" s="592"/>
      <c r="D1632" s="592"/>
      <c r="E1632" s="795"/>
      <c r="F1632" s="794"/>
      <c r="G1632" s="794"/>
      <c r="H1632" s="794"/>
      <c r="J1632" s="331"/>
      <c r="K1632" s="331"/>
    </row>
    <row r="1633" spans="1:11" ht="15" customHeight="1" x14ac:dyDescent="0.25">
      <c r="A1633" s="590"/>
      <c r="B1633" s="590"/>
      <c r="C1633" s="592"/>
      <c r="D1633" s="592"/>
      <c r="E1633" s="795"/>
      <c r="F1633" s="794"/>
      <c r="G1633" s="794"/>
      <c r="H1633" s="794"/>
      <c r="J1633" s="331"/>
      <c r="K1633" s="331"/>
    </row>
    <row r="1634" spans="1:11" ht="15" customHeight="1" x14ac:dyDescent="0.25">
      <c r="E1634" s="740"/>
      <c r="F1634" s="586"/>
      <c r="G1634" s="586"/>
      <c r="H1634" s="586"/>
      <c r="I1634" s="586"/>
      <c r="J1634" s="331"/>
      <c r="K1634" s="331"/>
    </row>
    <row r="1635" spans="1:11" ht="15" customHeight="1" x14ac:dyDescent="0.25">
      <c r="E1635" s="740"/>
      <c r="F1635" s="586"/>
      <c r="G1635" s="586"/>
      <c r="H1635" s="586"/>
      <c r="I1635" s="586"/>
      <c r="J1635" s="331"/>
      <c r="K1635" s="331"/>
    </row>
    <row r="1636" spans="1:11" ht="15" customHeight="1" x14ac:dyDescent="0.25">
      <c r="E1636" s="740"/>
      <c r="F1636" s="586"/>
      <c r="G1636" s="586"/>
      <c r="H1636" s="586"/>
      <c r="I1636" s="586"/>
      <c r="J1636" s="331"/>
      <c r="K1636" s="331"/>
    </row>
    <row r="1637" spans="1:11" ht="15" customHeight="1" x14ac:dyDescent="0.25">
      <c r="F1637" s="586"/>
      <c r="G1637" s="586"/>
      <c r="H1637" s="586"/>
      <c r="I1637" s="586"/>
      <c r="J1637" s="331"/>
      <c r="K1637" s="331"/>
    </row>
    <row r="1638" spans="1:11" ht="15" customHeight="1" x14ac:dyDescent="0.25">
      <c r="E1638" s="740"/>
      <c r="F1638" s="586"/>
      <c r="G1638" s="586"/>
      <c r="H1638" s="586"/>
      <c r="I1638" s="586"/>
      <c r="J1638" s="331"/>
      <c r="K1638" s="331"/>
    </row>
    <row r="1639" spans="1:11" ht="15" customHeight="1" x14ac:dyDescent="0.25">
      <c r="F1639" s="586"/>
      <c r="G1639" s="586"/>
      <c r="H1639" s="586"/>
      <c r="I1639" s="586"/>
      <c r="J1639" s="331"/>
      <c r="K1639" s="331"/>
    </row>
    <row r="1640" spans="1:11" ht="15" customHeight="1" x14ac:dyDescent="0.25">
      <c r="F1640" s="586"/>
      <c r="G1640" s="586"/>
      <c r="H1640" s="586"/>
      <c r="I1640" s="586"/>
      <c r="J1640" s="331"/>
      <c r="K1640" s="331"/>
    </row>
    <row r="1641" spans="1:11" ht="15" customHeight="1" x14ac:dyDescent="0.25">
      <c r="A1641" s="590"/>
      <c r="B1641" s="590"/>
      <c r="C1641" s="592"/>
      <c r="D1641" s="592"/>
      <c r="E1641" s="590"/>
      <c r="F1641" s="591"/>
      <c r="G1641" s="591"/>
      <c r="H1641" s="591"/>
      <c r="I1641" s="591"/>
      <c r="J1641" s="331"/>
      <c r="K1641" s="331"/>
    </row>
    <row r="1642" spans="1:11" ht="15" customHeight="1" x14ac:dyDescent="0.25">
      <c r="A1642" s="590"/>
      <c r="B1642" s="590"/>
      <c r="C1642" s="592"/>
      <c r="D1642" s="592"/>
      <c r="E1642" s="590"/>
      <c r="F1642" s="591"/>
      <c r="G1642" s="591"/>
      <c r="H1642" s="591"/>
      <c r="I1642" s="591"/>
      <c r="J1642" s="331"/>
      <c r="K1642" s="331"/>
    </row>
    <row r="1643" spans="1:11" ht="15" customHeight="1" x14ac:dyDescent="0.25">
      <c r="A1643" s="590"/>
      <c r="B1643" s="590"/>
      <c r="C1643" s="592"/>
      <c r="D1643" s="592"/>
      <c r="E1643" s="590"/>
      <c r="F1643" s="591"/>
      <c r="G1643" s="591"/>
      <c r="H1643" s="591"/>
      <c r="I1643" s="591"/>
      <c r="J1643" s="331"/>
      <c r="K1643" s="331"/>
    </row>
    <row r="1644" spans="1:11" ht="15" customHeight="1" x14ac:dyDescent="0.25">
      <c r="F1644" s="586"/>
      <c r="G1644" s="586"/>
      <c r="H1644" s="586"/>
      <c r="I1644" s="586"/>
      <c r="J1644" s="331"/>
      <c r="K1644" s="331"/>
    </row>
    <row r="1645" spans="1:11" ht="15" customHeight="1" x14ac:dyDescent="0.25">
      <c r="A1645" s="590"/>
      <c r="F1645" s="586"/>
      <c r="G1645" s="586"/>
      <c r="H1645" s="586"/>
      <c r="I1645" s="586"/>
      <c r="J1645" s="331"/>
      <c r="K1645" s="331"/>
    </row>
    <row r="1646" spans="1:11" ht="15" customHeight="1" x14ac:dyDescent="0.25">
      <c r="F1646" s="586"/>
      <c r="G1646" s="586"/>
      <c r="H1646" s="586"/>
      <c r="I1646" s="591"/>
      <c r="J1646" s="331"/>
      <c r="K1646" s="331"/>
    </row>
    <row r="1647" spans="1:11" ht="15" customHeight="1" x14ac:dyDescent="0.25">
      <c r="E1647" s="740"/>
      <c r="F1647" s="586"/>
      <c r="G1647" s="586"/>
      <c r="H1647" s="586"/>
      <c r="I1647" s="591"/>
      <c r="J1647" s="331"/>
      <c r="K1647" s="331"/>
    </row>
    <row r="1648" spans="1:11" ht="15" customHeight="1" x14ac:dyDescent="0.25">
      <c r="E1648" s="740"/>
      <c r="F1648" s="586"/>
      <c r="G1648" s="586"/>
      <c r="H1648" s="586"/>
      <c r="I1648" s="586"/>
      <c r="J1648" s="331"/>
      <c r="K1648" s="331"/>
    </row>
    <row r="1649" spans="1:11" ht="15" customHeight="1" x14ac:dyDescent="0.25">
      <c r="E1649" s="740"/>
      <c r="F1649" s="586"/>
      <c r="G1649" s="586"/>
      <c r="H1649" s="586"/>
      <c r="I1649" s="586"/>
      <c r="J1649" s="331"/>
      <c r="K1649" s="331"/>
    </row>
    <row r="1650" spans="1:11" ht="15" customHeight="1" x14ac:dyDescent="0.25">
      <c r="E1650" s="740"/>
      <c r="F1650" s="586"/>
      <c r="G1650" s="586"/>
      <c r="H1650" s="586"/>
      <c r="I1650" s="586"/>
      <c r="J1650" s="331"/>
      <c r="K1650" s="331"/>
    </row>
    <row r="1651" spans="1:11" ht="15" customHeight="1" x14ac:dyDescent="0.25">
      <c r="E1651" s="740"/>
      <c r="F1651" s="586"/>
      <c r="G1651" s="586"/>
      <c r="H1651" s="586"/>
      <c r="I1651" s="586"/>
      <c r="J1651" s="331"/>
      <c r="K1651" s="331"/>
    </row>
    <row r="1652" spans="1:11" ht="15" customHeight="1" x14ac:dyDescent="0.25">
      <c r="E1652" s="740"/>
      <c r="F1652" s="586"/>
      <c r="G1652" s="586"/>
      <c r="H1652" s="586"/>
      <c r="I1652" s="586"/>
      <c r="J1652" s="331"/>
      <c r="K1652" s="331"/>
    </row>
    <row r="1653" spans="1:11" ht="15" customHeight="1" x14ac:dyDescent="0.25">
      <c r="F1653" s="586"/>
      <c r="G1653" s="586"/>
      <c r="H1653" s="586"/>
      <c r="I1653" s="586"/>
      <c r="J1653" s="331"/>
      <c r="K1653" s="331"/>
    </row>
    <row r="1654" spans="1:11" ht="15" customHeight="1" x14ac:dyDescent="0.25">
      <c r="A1654" s="590"/>
      <c r="F1654" s="591"/>
      <c r="G1654" s="591"/>
      <c r="H1654" s="591"/>
      <c r="I1654" s="591"/>
      <c r="J1654" s="331"/>
      <c r="K1654" s="331"/>
    </row>
    <row r="1655" spans="1:11" ht="15" customHeight="1" x14ac:dyDescent="0.25">
      <c r="A1655" s="590"/>
      <c r="F1655" s="591"/>
      <c r="G1655" s="591"/>
      <c r="H1655" s="591"/>
      <c r="I1655" s="591"/>
      <c r="J1655" s="331"/>
      <c r="K1655" s="331"/>
    </row>
    <row r="1656" spans="1:11" ht="15" customHeight="1" x14ac:dyDescent="0.25">
      <c r="A1656" s="590"/>
      <c r="F1656" s="591"/>
      <c r="G1656" s="591"/>
      <c r="H1656" s="591"/>
      <c r="I1656" s="591"/>
      <c r="J1656" s="331"/>
      <c r="K1656" s="331"/>
    </row>
    <row r="1657" spans="1:11" ht="15" customHeight="1" x14ac:dyDescent="0.25">
      <c r="A1657" s="590"/>
      <c r="F1657" s="591"/>
      <c r="G1657" s="591"/>
      <c r="H1657" s="591"/>
      <c r="I1657" s="591"/>
      <c r="J1657" s="331"/>
      <c r="K1657" s="331"/>
    </row>
    <row r="1658" spans="1:11" ht="15" customHeight="1" x14ac:dyDescent="0.25">
      <c r="F1658" s="586"/>
      <c r="G1658" s="586"/>
      <c r="H1658" s="586"/>
      <c r="I1658" s="586"/>
      <c r="J1658" s="331"/>
      <c r="K1658" s="331"/>
    </row>
    <row r="1659" spans="1:11" ht="15" customHeight="1" x14ac:dyDescent="0.25">
      <c r="A1659" s="590"/>
      <c r="F1659" s="586"/>
      <c r="G1659" s="586"/>
      <c r="H1659" s="586"/>
      <c r="I1659" s="586"/>
      <c r="J1659" s="331"/>
      <c r="K1659" s="331"/>
    </row>
    <row r="1660" spans="1:11" ht="15" customHeight="1" x14ac:dyDescent="0.25">
      <c r="F1660" s="586"/>
      <c r="G1660" s="586"/>
      <c r="H1660" s="586"/>
      <c r="I1660" s="586"/>
      <c r="J1660" s="331"/>
      <c r="K1660" s="331"/>
    </row>
    <row r="1661" spans="1:11" ht="15" customHeight="1" x14ac:dyDescent="0.25">
      <c r="F1661" s="586"/>
      <c r="G1661" s="586"/>
      <c r="H1661" s="586"/>
      <c r="I1661" s="586"/>
      <c r="J1661" s="331"/>
      <c r="K1661" s="331"/>
    </row>
    <row r="1662" spans="1:11" ht="15" customHeight="1" x14ac:dyDescent="0.25">
      <c r="F1662" s="586"/>
      <c r="G1662" s="586"/>
      <c r="H1662" s="586"/>
      <c r="I1662" s="586"/>
      <c r="J1662" s="331"/>
      <c r="K1662" s="331"/>
    </row>
    <row r="1663" spans="1:11" ht="15" customHeight="1" x14ac:dyDescent="0.25">
      <c r="A1663" s="590"/>
      <c r="F1663" s="591"/>
      <c r="G1663" s="591"/>
      <c r="H1663" s="591"/>
      <c r="I1663" s="591"/>
      <c r="J1663" s="331"/>
      <c r="K1663" s="331"/>
    </row>
    <row r="1664" spans="1:11" ht="15" customHeight="1" x14ac:dyDescent="0.25">
      <c r="A1664" s="590"/>
      <c r="F1664" s="591"/>
      <c r="G1664" s="591"/>
      <c r="H1664" s="591"/>
      <c r="I1664" s="591"/>
      <c r="J1664" s="331"/>
      <c r="K1664" s="331"/>
    </row>
    <row r="1665" spans="1:11" ht="15" customHeight="1" x14ac:dyDescent="0.25">
      <c r="A1665" s="590"/>
      <c r="F1665" s="591"/>
      <c r="G1665" s="591"/>
      <c r="H1665" s="591"/>
      <c r="I1665" s="591"/>
      <c r="J1665" s="331"/>
      <c r="K1665" s="331"/>
    </row>
    <row r="1666" spans="1:11" ht="15" customHeight="1" x14ac:dyDescent="0.25">
      <c r="A1666" s="590"/>
      <c r="F1666" s="586"/>
      <c r="G1666" s="586"/>
      <c r="H1666" s="586"/>
      <c r="I1666" s="586"/>
      <c r="J1666" s="331"/>
      <c r="K1666" s="331"/>
    </row>
    <row r="1667" spans="1:11" ht="15" customHeight="1" x14ac:dyDescent="0.25">
      <c r="A1667" s="590"/>
      <c r="B1667" s="590"/>
      <c r="C1667" s="592"/>
      <c r="D1667" s="592"/>
      <c r="E1667" s="590"/>
      <c r="F1667" s="591"/>
      <c r="G1667" s="591"/>
      <c r="H1667" s="591"/>
      <c r="I1667" s="591"/>
      <c r="J1667" s="331"/>
      <c r="K1667" s="331"/>
    </row>
    <row r="1668" spans="1:11" ht="15" customHeight="1" x14ac:dyDescent="0.25">
      <c r="E1668" s="740"/>
      <c r="F1668" s="586"/>
      <c r="G1668" s="586"/>
      <c r="H1668" s="586"/>
      <c r="I1668" s="586"/>
      <c r="J1668" s="331"/>
      <c r="K1668" s="331"/>
    </row>
    <row r="1669" spans="1:11" ht="15" customHeight="1" x14ac:dyDescent="0.25">
      <c r="A1669" s="590"/>
      <c r="E1669" s="740"/>
      <c r="F1669" s="591"/>
      <c r="G1669" s="591"/>
      <c r="H1669" s="591"/>
      <c r="I1669" s="591"/>
      <c r="J1669" s="331"/>
      <c r="K1669" s="331"/>
    </row>
    <row r="1670" spans="1:11" ht="15" customHeight="1" x14ac:dyDescent="0.25">
      <c r="A1670" s="590"/>
      <c r="E1670" s="740"/>
      <c r="F1670" s="591"/>
      <c r="G1670" s="591"/>
      <c r="H1670" s="591"/>
      <c r="I1670" s="591"/>
      <c r="J1670" s="331"/>
      <c r="K1670" s="331"/>
    </row>
    <row r="1671" spans="1:11" ht="15" customHeight="1" x14ac:dyDescent="0.25">
      <c r="A1671" s="590"/>
      <c r="E1671" s="740"/>
      <c r="F1671" s="591"/>
      <c r="G1671" s="591"/>
      <c r="H1671" s="591"/>
      <c r="I1671" s="591"/>
      <c r="J1671" s="331"/>
      <c r="K1671" s="331"/>
    </row>
    <row r="1672" spans="1:11" ht="15" customHeight="1" x14ac:dyDescent="0.25">
      <c r="A1672" s="590"/>
      <c r="E1672" s="740"/>
      <c r="F1672" s="794"/>
      <c r="G1672" s="594"/>
      <c r="H1672" s="794"/>
      <c r="I1672" s="594"/>
      <c r="J1672" s="331"/>
      <c r="K1672" s="331"/>
    </row>
    <row r="1673" spans="1:11" ht="15" customHeight="1" x14ac:dyDescent="0.25">
      <c r="A1673" s="590"/>
      <c r="E1673" s="740"/>
      <c r="F1673" s="794"/>
      <c r="G1673" s="594"/>
      <c r="H1673" s="794"/>
      <c r="I1673" s="594"/>
      <c r="J1673" s="331"/>
      <c r="K1673" s="331"/>
    </row>
    <row r="1674" spans="1:11" ht="15" customHeight="1" x14ac:dyDescent="0.25">
      <c r="A1674" s="590"/>
      <c r="E1674" s="740"/>
      <c r="F1674" s="794"/>
      <c r="G1674" s="594"/>
      <c r="H1674" s="794"/>
      <c r="I1674" s="594"/>
      <c r="J1674" s="331"/>
      <c r="K1674" s="331"/>
    </row>
    <row r="1675" spans="1:11" ht="15" customHeight="1" x14ac:dyDescent="0.25">
      <c r="A1675" s="590"/>
      <c r="E1675" s="740"/>
      <c r="F1675" s="794"/>
      <c r="G1675" s="594"/>
      <c r="H1675" s="794"/>
      <c r="I1675" s="594"/>
      <c r="J1675" s="331"/>
      <c r="K1675" s="331"/>
    </row>
    <row r="1676" spans="1:11" ht="15" customHeight="1" x14ac:dyDescent="0.25">
      <c r="A1676" s="590"/>
      <c r="E1676" s="740"/>
      <c r="F1676" s="794"/>
      <c r="G1676" s="594"/>
      <c r="H1676" s="794"/>
      <c r="I1676" s="594"/>
      <c r="J1676" s="331"/>
      <c r="K1676" s="331"/>
    </row>
    <row r="1677" spans="1:11" ht="15" customHeight="1" x14ac:dyDescent="0.25">
      <c r="A1677" s="590"/>
      <c r="E1677" s="740"/>
      <c r="F1677" s="794"/>
      <c r="G1677" s="594"/>
      <c r="H1677" s="794"/>
      <c r="I1677" s="594"/>
      <c r="J1677" s="331"/>
      <c r="K1677" s="331"/>
    </row>
    <row r="1678" spans="1:11" ht="15" customHeight="1" x14ac:dyDescent="0.25">
      <c r="A1678" s="590"/>
      <c r="E1678" s="740"/>
      <c r="F1678" s="794"/>
      <c r="G1678" s="594"/>
      <c r="H1678" s="794"/>
      <c r="I1678" s="594"/>
      <c r="J1678" s="331"/>
      <c r="K1678" s="331"/>
    </row>
    <row r="1679" spans="1:11" ht="15" customHeight="1" x14ac:dyDescent="0.25">
      <c r="A1679" s="590"/>
      <c r="E1679" s="740"/>
      <c r="F1679" s="794"/>
      <c r="G1679" s="594"/>
      <c r="H1679" s="794"/>
      <c r="I1679" s="594"/>
      <c r="J1679" s="331"/>
      <c r="K1679" s="331"/>
    </row>
    <row r="1680" spans="1:11" ht="15" customHeight="1" x14ac:dyDescent="0.25">
      <c r="A1680" s="590"/>
      <c r="E1680" s="740"/>
      <c r="F1680" s="794"/>
      <c r="G1680" s="594"/>
      <c r="H1680" s="794"/>
      <c r="I1680" s="594"/>
      <c r="J1680" s="331"/>
      <c r="K1680" s="331"/>
    </row>
    <row r="1681" spans="1:11" ht="15" customHeight="1" x14ac:dyDescent="0.25">
      <c r="A1681" s="590"/>
      <c r="B1681" s="590"/>
      <c r="C1681" s="592"/>
      <c r="D1681" s="592"/>
      <c r="E1681" s="795"/>
      <c r="F1681" s="794"/>
      <c r="G1681" s="794"/>
      <c r="H1681" s="794"/>
      <c r="J1681" s="331"/>
      <c r="K1681" s="331"/>
    </row>
    <row r="1682" spans="1:11" ht="15" customHeight="1" x14ac:dyDescent="0.25">
      <c r="A1682" s="590"/>
      <c r="B1682" s="590"/>
      <c r="C1682" s="592"/>
      <c r="D1682" s="592"/>
      <c r="E1682" s="795"/>
      <c r="F1682" s="794"/>
      <c r="G1682" s="794"/>
      <c r="H1682" s="794"/>
      <c r="J1682" s="331"/>
      <c r="K1682" s="331"/>
    </row>
    <row r="1683" spans="1:11" ht="15" customHeight="1" x14ac:dyDescent="0.25">
      <c r="E1683" s="740"/>
      <c r="F1683" s="586"/>
      <c r="G1683" s="586"/>
      <c r="H1683" s="586"/>
      <c r="I1683" s="586"/>
      <c r="J1683" s="331"/>
      <c r="K1683" s="331"/>
    </row>
    <row r="1684" spans="1:11" ht="15" customHeight="1" x14ac:dyDescent="0.25">
      <c r="E1684" s="740"/>
      <c r="F1684" s="586"/>
      <c r="G1684" s="586"/>
      <c r="H1684" s="586"/>
      <c r="I1684" s="586"/>
      <c r="J1684" s="331"/>
      <c r="K1684" s="331"/>
    </row>
    <row r="1685" spans="1:11" ht="15" customHeight="1" x14ac:dyDescent="0.25">
      <c r="E1685" s="740"/>
      <c r="F1685" s="586"/>
      <c r="G1685" s="586"/>
      <c r="H1685" s="586"/>
      <c r="I1685" s="586"/>
      <c r="J1685" s="331"/>
      <c r="K1685" s="331"/>
    </row>
    <row r="1686" spans="1:11" ht="15" customHeight="1" x14ac:dyDescent="0.25">
      <c r="E1686" s="740"/>
      <c r="F1686" s="586"/>
      <c r="G1686" s="586"/>
      <c r="H1686" s="586"/>
      <c r="I1686" s="586"/>
      <c r="J1686" s="331"/>
      <c r="K1686" s="331"/>
    </row>
    <row r="1687" spans="1:11" ht="15" customHeight="1" x14ac:dyDescent="0.25">
      <c r="F1687" s="586"/>
      <c r="G1687" s="586"/>
      <c r="H1687" s="586"/>
      <c r="I1687" s="586"/>
      <c r="J1687" s="331"/>
      <c r="K1687" s="331"/>
    </row>
    <row r="1688" spans="1:11" ht="15" customHeight="1" x14ac:dyDescent="0.25">
      <c r="F1688" s="586"/>
      <c r="G1688" s="586"/>
      <c r="H1688" s="586"/>
      <c r="I1688" s="586"/>
      <c r="J1688" s="331"/>
      <c r="K1688" s="331"/>
    </row>
    <row r="1689" spans="1:11" ht="15" customHeight="1" x14ac:dyDescent="0.25">
      <c r="F1689" s="586"/>
      <c r="G1689" s="586"/>
      <c r="H1689" s="586"/>
      <c r="I1689" s="586"/>
      <c r="J1689" s="331"/>
      <c r="K1689" s="331"/>
    </row>
    <row r="1690" spans="1:11" ht="15" customHeight="1" x14ac:dyDescent="0.25">
      <c r="A1690" s="590"/>
      <c r="C1690" s="592"/>
      <c r="D1690" s="592"/>
      <c r="E1690" s="740"/>
      <c r="F1690" s="591"/>
      <c r="G1690" s="591"/>
      <c r="H1690" s="591"/>
      <c r="I1690" s="591"/>
      <c r="J1690" s="331"/>
      <c r="K1690" s="331"/>
    </row>
    <row r="1691" spans="1:11" ht="15" customHeight="1" x14ac:dyDescent="0.25">
      <c r="A1691" s="590"/>
      <c r="C1691" s="592"/>
      <c r="D1691" s="592"/>
      <c r="E1691" s="740"/>
      <c r="F1691" s="591"/>
      <c r="G1691" s="591"/>
      <c r="H1691" s="591"/>
      <c r="I1691" s="591"/>
      <c r="J1691" s="331"/>
      <c r="K1691" s="331"/>
    </row>
    <row r="1692" spans="1:11" ht="15" customHeight="1" x14ac:dyDescent="0.25">
      <c r="A1692" s="590"/>
      <c r="C1692" s="592"/>
      <c r="D1692" s="592"/>
      <c r="E1692" s="740"/>
      <c r="F1692" s="591"/>
      <c r="G1692" s="591"/>
      <c r="H1692" s="591"/>
      <c r="I1692" s="591"/>
      <c r="J1692" s="331"/>
      <c r="K1692" s="331"/>
    </row>
    <row r="1693" spans="1:11" ht="15" customHeight="1" x14ac:dyDescent="0.25">
      <c r="A1693" s="590"/>
      <c r="B1693" s="590"/>
      <c r="C1693" s="592"/>
      <c r="D1693" s="592"/>
      <c r="E1693" s="795"/>
      <c r="F1693" s="591"/>
      <c r="G1693" s="591"/>
      <c r="H1693" s="591"/>
      <c r="I1693" s="591"/>
      <c r="J1693" s="331"/>
      <c r="K1693" s="331"/>
    </row>
    <row r="1694" spans="1:11" ht="15" customHeight="1" x14ac:dyDescent="0.25">
      <c r="A1694" s="590"/>
      <c r="B1694" s="590"/>
      <c r="C1694" s="592"/>
      <c r="D1694" s="592"/>
      <c r="E1694" s="795"/>
      <c r="F1694" s="591"/>
      <c r="G1694" s="591"/>
      <c r="H1694" s="591"/>
      <c r="I1694" s="591"/>
      <c r="J1694" s="331"/>
      <c r="K1694" s="331"/>
    </row>
    <row r="1695" spans="1:11" ht="15" customHeight="1" x14ac:dyDescent="0.25">
      <c r="E1695" s="740"/>
      <c r="F1695" s="586"/>
      <c r="G1695" s="586"/>
      <c r="H1695" s="586"/>
      <c r="I1695" s="586"/>
      <c r="J1695" s="331"/>
      <c r="K1695" s="331"/>
    </row>
    <row r="1696" spans="1:11" ht="15" customHeight="1" x14ac:dyDescent="0.25">
      <c r="E1696" s="740"/>
      <c r="F1696" s="586"/>
      <c r="G1696" s="586"/>
      <c r="H1696" s="586"/>
      <c r="I1696" s="586"/>
      <c r="J1696" s="331"/>
      <c r="K1696" s="331"/>
    </row>
    <row r="1697" spans="1:11" ht="15" customHeight="1" x14ac:dyDescent="0.25">
      <c r="C1697" s="592"/>
      <c r="D1697" s="592"/>
      <c r="E1697" s="740"/>
      <c r="F1697" s="586"/>
      <c r="G1697" s="586"/>
      <c r="H1697" s="586"/>
      <c r="I1697" s="586"/>
      <c r="J1697" s="331"/>
      <c r="K1697" s="331"/>
    </row>
    <row r="1698" spans="1:11" ht="15" customHeight="1" x14ac:dyDescent="0.25">
      <c r="C1698" s="592"/>
      <c r="D1698" s="592"/>
      <c r="E1698" s="740"/>
      <c r="F1698" s="586"/>
      <c r="G1698" s="586"/>
      <c r="H1698" s="586"/>
      <c r="I1698" s="586"/>
      <c r="J1698" s="331"/>
      <c r="K1698" s="331"/>
    </row>
    <row r="1699" spans="1:11" ht="15" customHeight="1" x14ac:dyDescent="0.25">
      <c r="E1699" s="740"/>
      <c r="F1699" s="586"/>
      <c r="G1699" s="586"/>
      <c r="H1699" s="586"/>
      <c r="I1699" s="586"/>
      <c r="J1699" s="331"/>
      <c r="K1699" s="331"/>
    </row>
    <row r="1700" spans="1:11" ht="15" customHeight="1" x14ac:dyDescent="0.25">
      <c r="E1700" s="740"/>
      <c r="F1700" s="586"/>
      <c r="G1700" s="586"/>
      <c r="H1700" s="586"/>
      <c r="I1700" s="586"/>
      <c r="J1700" s="331"/>
      <c r="K1700" s="331"/>
    </row>
    <row r="1701" spans="1:11" ht="15" customHeight="1" x14ac:dyDescent="0.25">
      <c r="E1701" s="740"/>
      <c r="F1701" s="586"/>
      <c r="G1701" s="586"/>
      <c r="H1701" s="586"/>
      <c r="I1701" s="586"/>
      <c r="J1701" s="331"/>
      <c r="K1701" s="331"/>
    </row>
    <row r="1702" spans="1:11" ht="15" customHeight="1" x14ac:dyDescent="0.25">
      <c r="F1702" s="586"/>
      <c r="G1702" s="586"/>
      <c r="H1702" s="586"/>
      <c r="I1702" s="586"/>
      <c r="J1702" s="331"/>
      <c r="K1702" s="331"/>
    </row>
    <row r="1703" spans="1:11" ht="15" customHeight="1" x14ac:dyDescent="0.25">
      <c r="F1703" s="586"/>
      <c r="G1703" s="586"/>
      <c r="H1703" s="586"/>
      <c r="I1703" s="586"/>
      <c r="J1703" s="331"/>
      <c r="K1703" s="331"/>
    </row>
    <row r="1704" spans="1:11" ht="15" customHeight="1" x14ac:dyDescent="0.25">
      <c r="A1704" s="590"/>
      <c r="F1704" s="591"/>
      <c r="G1704" s="591"/>
      <c r="H1704" s="591"/>
      <c r="I1704" s="591"/>
      <c r="J1704" s="331"/>
      <c r="K1704" s="331"/>
    </row>
    <row r="1705" spans="1:11" ht="15" customHeight="1" x14ac:dyDescent="0.25">
      <c r="A1705" s="590"/>
      <c r="F1705" s="591"/>
      <c r="G1705" s="591"/>
      <c r="H1705" s="591"/>
      <c r="I1705" s="591"/>
      <c r="J1705" s="331"/>
      <c r="K1705" s="331"/>
    </row>
    <row r="1706" spans="1:11" ht="15" customHeight="1" x14ac:dyDescent="0.25">
      <c r="A1706" s="590"/>
      <c r="F1706" s="591"/>
      <c r="G1706" s="591"/>
      <c r="H1706" s="591"/>
      <c r="I1706" s="591"/>
      <c r="J1706" s="331"/>
      <c r="K1706" s="331"/>
    </row>
    <row r="1707" spans="1:11" ht="15" customHeight="1" x14ac:dyDescent="0.25">
      <c r="A1707" s="590"/>
      <c r="F1707" s="591"/>
      <c r="G1707" s="591"/>
      <c r="H1707" s="591"/>
      <c r="I1707" s="591"/>
      <c r="J1707" s="331"/>
      <c r="K1707" s="331"/>
    </row>
    <row r="1708" spans="1:11" ht="15" customHeight="1" x14ac:dyDescent="0.25">
      <c r="A1708" s="590"/>
      <c r="F1708" s="591"/>
      <c r="G1708" s="591"/>
      <c r="H1708" s="591"/>
      <c r="I1708" s="591"/>
      <c r="J1708" s="331"/>
      <c r="K1708" s="331"/>
    </row>
    <row r="1709" spans="1:11" ht="15" customHeight="1" x14ac:dyDescent="0.25">
      <c r="E1709" s="740"/>
      <c r="F1709" s="586"/>
      <c r="G1709" s="586"/>
      <c r="H1709" s="586"/>
      <c r="I1709" s="586"/>
      <c r="J1709" s="331"/>
      <c r="K1709" s="331"/>
    </row>
    <row r="1710" spans="1:11" ht="15" customHeight="1" x14ac:dyDescent="0.25">
      <c r="E1710" s="740"/>
      <c r="F1710" s="586"/>
      <c r="G1710" s="586"/>
      <c r="H1710" s="586"/>
      <c r="I1710" s="586"/>
      <c r="J1710" s="331"/>
      <c r="K1710" s="331"/>
    </row>
    <row r="1711" spans="1:11" ht="15" customHeight="1" x14ac:dyDescent="0.25">
      <c r="E1711" s="740"/>
      <c r="F1711" s="586"/>
      <c r="G1711" s="586"/>
      <c r="H1711" s="586"/>
      <c r="I1711" s="586"/>
      <c r="J1711" s="331"/>
      <c r="K1711" s="331"/>
    </row>
    <row r="1712" spans="1:11" ht="15" customHeight="1" x14ac:dyDescent="0.25">
      <c r="E1712" s="740"/>
      <c r="F1712" s="586"/>
      <c r="G1712" s="586"/>
      <c r="H1712" s="586"/>
      <c r="I1712" s="586"/>
      <c r="J1712" s="331"/>
      <c r="K1712" s="331"/>
    </row>
    <row r="1713" spans="1:11" ht="15" customHeight="1" x14ac:dyDescent="0.25">
      <c r="A1713" s="590"/>
      <c r="B1713" s="590"/>
      <c r="C1713" s="592"/>
      <c r="D1713" s="592"/>
      <c r="E1713" s="795"/>
      <c r="F1713" s="591"/>
      <c r="G1713" s="591"/>
      <c r="H1713" s="591"/>
      <c r="I1713" s="591"/>
      <c r="J1713" s="331"/>
      <c r="K1713" s="331"/>
    </row>
    <row r="1714" spans="1:11" ht="15" customHeight="1" x14ac:dyDescent="0.25">
      <c r="A1714" s="590"/>
      <c r="B1714" s="590"/>
      <c r="C1714" s="592"/>
      <c r="D1714" s="592"/>
      <c r="E1714" s="795"/>
      <c r="F1714" s="591"/>
      <c r="G1714" s="591"/>
      <c r="H1714" s="591"/>
      <c r="I1714" s="591"/>
      <c r="J1714" s="331"/>
      <c r="K1714" s="331"/>
    </row>
    <row r="1715" spans="1:11" ht="15" customHeight="1" x14ac:dyDescent="0.25">
      <c r="A1715" s="590"/>
      <c r="F1715" s="591"/>
      <c r="G1715" s="591"/>
      <c r="H1715" s="591"/>
      <c r="I1715" s="591"/>
      <c r="J1715" s="331"/>
      <c r="K1715" s="331"/>
    </row>
    <row r="1716" spans="1:11" ht="15" customHeight="1" x14ac:dyDescent="0.25">
      <c r="A1716" s="590"/>
      <c r="F1716" s="591"/>
      <c r="G1716" s="591"/>
      <c r="H1716" s="591"/>
      <c r="I1716" s="591"/>
      <c r="J1716" s="331"/>
      <c r="K1716" s="331"/>
    </row>
    <row r="1717" spans="1:11" ht="15" customHeight="1" x14ac:dyDescent="0.25">
      <c r="A1717" s="590"/>
      <c r="E1717" s="590"/>
      <c r="F1717" s="591"/>
      <c r="G1717" s="591"/>
      <c r="H1717" s="591"/>
      <c r="I1717" s="591"/>
      <c r="J1717" s="331"/>
      <c r="K1717" s="331"/>
    </row>
    <row r="1718" spans="1:11" ht="15" customHeight="1" x14ac:dyDescent="0.25">
      <c r="A1718" s="696"/>
      <c r="B1718" s="790"/>
      <c r="C1718" s="791"/>
      <c r="D1718" s="791"/>
      <c r="E1718" s="790"/>
      <c r="F1718" s="591"/>
      <c r="G1718" s="591"/>
      <c r="H1718" s="591"/>
      <c r="I1718" s="586"/>
      <c r="J1718" s="331"/>
      <c r="K1718" s="331"/>
    </row>
    <row r="1719" spans="1:11" ht="15" customHeight="1" x14ac:dyDescent="0.25">
      <c r="A1719" s="696"/>
      <c r="B1719" s="790"/>
      <c r="C1719" s="791"/>
      <c r="D1719" s="791"/>
      <c r="E1719" s="790"/>
      <c r="F1719" s="591"/>
      <c r="G1719" s="591"/>
      <c r="H1719" s="591"/>
      <c r="I1719" s="586"/>
      <c r="J1719" s="331"/>
      <c r="K1719" s="331"/>
    </row>
    <row r="1720" spans="1:11" ht="15" customHeight="1" x14ac:dyDescent="0.25">
      <c r="A1720" s="696"/>
      <c r="B1720" s="790"/>
      <c r="C1720" s="791"/>
      <c r="D1720" s="791"/>
      <c r="E1720" s="790"/>
      <c r="F1720" s="591"/>
      <c r="G1720" s="591"/>
      <c r="H1720" s="591"/>
      <c r="I1720" s="586"/>
      <c r="J1720" s="331"/>
      <c r="K1720" s="331"/>
    </row>
    <row r="1721" spans="1:11" ht="15" customHeight="1" x14ac:dyDescent="0.25">
      <c r="A1721" s="696"/>
      <c r="B1721" s="790"/>
      <c r="C1721" s="791"/>
      <c r="D1721" s="791"/>
      <c r="E1721" s="790"/>
      <c r="F1721" s="591"/>
      <c r="G1721" s="591"/>
      <c r="H1721" s="591"/>
      <c r="I1721" s="586"/>
      <c r="J1721" s="331"/>
      <c r="K1721" s="331"/>
    </row>
    <row r="1722" spans="1:11" ht="15" customHeight="1" x14ac:dyDescent="0.25">
      <c r="F1722" s="586"/>
      <c r="G1722" s="586"/>
      <c r="H1722" s="586"/>
      <c r="I1722" s="586"/>
      <c r="J1722" s="331"/>
      <c r="K1722" s="331"/>
    </row>
    <row r="1723" spans="1:11" ht="15" customHeight="1" x14ac:dyDescent="0.25">
      <c r="C1723" s="592"/>
      <c r="D1723" s="592"/>
      <c r="F1723" s="586"/>
      <c r="G1723" s="586"/>
      <c r="H1723" s="586"/>
      <c r="I1723" s="586"/>
      <c r="J1723" s="331"/>
      <c r="K1723" s="331"/>
    </row>
    <row r="1724" spans="1:11" ht="15" customHeight="1" x14ac:dyDescent="0.25">
      <c r="A1724" s="590"/>
      <c r="B1724" s="590"/>
      <c r="C1724" s="592"/>
      <c r="D1724" s="592"/>
      <c r="E1724" s="795"/>
      <c r="F1724" s="591"/>
      <c r="G1724" s="591"/>
      <c r="H1724" s="591"/>
      <c r="I1724" s="586"/>
      <c r="J1724" s="331"/>
      <c r="K1724" s="331"/>
    </row>
    <row r="1725" spans="1:11" ht="15" customHeight="1" x14ac:dyDescent="0.25">
      <c r="E1725" s="740"/>
      <c r="F1725" s="586"/>
      <c r="G1725" s="586"/>
      <c r="H1725" s="586"/>
      <c r="I1725" s="586"/>
      <c r="J1725" s="331"/>
      <c r="K1725" s="331"/>
    </row>
    <row r="1726" spans="1:11" ht="15" customHeight="1" x14ac:dyDescent="0.25">
      <c r="E1726" s="740"/>
      <c r="F1726" s="586"/>
      <c r="G1726" s="586"/>
      <c r="H1726" s="586"/>
      <c r="I1726" s="586"/>
      <c r="J1726" s="331"/>
      <c r="K1726" s="331"/>
    </row>
    <row r="1727" spans="1:11" ht="15" customHeight="1" x14ac:dyDescent="0.25">
      <c r="E1727" s="740"/>
      <c r="F1727" s="586"/>
      <c r="G1727" s="586"/>
      <c r="H1727" s="586"/>
      <c r="I1727" s="586"/>
      <c r="J1727" s="331"/>
      <c r="K1727" s="331"/>
    </row>
    <row r="1728" spans="1:11" ht="15" customHeight="1" x14ac:dyDescent="0.25">
      <c r="E1728" s="740"/>
      <c r="F1728" s="586"/>
      <c r="G1728" s="586"/>
      <c r="H1728" s="586"/>
      <c r="I1728" s="586"/>
      <c r="J1728" s="331"/>
      <c r="K1728" s="331"/>
    </row>
    <row r="1729" spans="1:11" ht="15" customHeight="1" x14ac:dyDescent="0.25">
      <c r="F1729" s="586"/>
      <c r="G1729" s="586"/>
      <c r="H1729" s="586"/>
      <c r="I1729" s="586"/>
      <c r="J1729" s="331"/>
      <c r="K1729" s="331"/>
    </row>
    <row r="1730" spans="1:11" ht="15" customHeight="1" x14ac:dyDescent="0.25">
      <c r="F1730" s="586"/>
      <c r="G1730" s="586"/>
      <c r="H1730" s="586"/>
      <c r="I1730" s="586"/>
      <c r="J1730" s="331"/>
      <c r="K1730" s="331"/>
    </row>
    <row r="1731" spans="1:11" ht="15" customHeight="1" x14ac:dyDescent="0.25">
      <c r="A1731" s="590"/>
      <c r="B1731" s="590"/>
      <c r="C1731" s="592"/>
      <c r="D1731" s="592"/>
      <c r="E1731" s="590"/>
      <c r="F1731" s="591"/>
      <c r="G1731" s="591"/>
      <c r="H1731" s="591"/>
      <c r="I1731" s="591"/>
      <c r="J1731" s="331"/>
      <c r="K1731" s="331"/>
    </row>
    <row r="1732" spans="1:11" ht="15" customHeight="1" x14ac:dyDescent="0.25">
      <c r="A1732" s="590"/>
      <c r="B1732" s="590"/>
      <c r="C1732" s="592"/>
      <c r="D1732" s="592"/>
      <c r="E1732" s="590"/>
      <c r="F1732" s="591"/>
      <c r="G1732" s="591"/>
      <c r="H1732" s="591"/>
      <c r="I1732" s="591"/>
      <c r="J1732" s="331"/>
      <c r="K1732" s="331"/>
    </row>
    <row r="1733" spans="1:11" ht="15" customHeight="1" x14ac:dyDescent="0.25">
      <c r="A1733" s="590"/>
      <c r="B1733" s="590"/>
      <c r="C1733" s="592"/>
      <c r="D1733" s="592"/>
      <c r="E1733" s="590"/>
      <c r="F1733" s="591"/>
      <c r="G1733" s="591"/>
      <c r="H1733" s="591"/>
      <c r="I1733" s="591"/>
      <c r="J1733" s="331"/>
      <c r="K1733" s="331"/>
    </row>
    <row r="1734" spans="1:11" ht="15" customHeight="1" x14ac:dyDescent="0.25">
      <c r="A1734" s="590"/>
      <c r="B1734" s="590"/>
      <c r="C1734" s="592"/>
      <c r="D1734" s="592"/>
      <c r="E1734" s="590"/>
      <c r="F1734" s="591"/>
      <c r="G1734" s="591"/>
      <c r="H1734" s="591"/>
      <c r="I1734" s="591"/>
      <c r="J1734" s="331"/>
      <c r="K1734" s="331"/>
    </row>
    <row r="1735" spans="1:11" ht="15" customHeight="1" x14ac:dyDescent="0.25">
      <c r="F1735" s="586"/>
      <c r="G1735" s="586"/>
      <c r="H1735" s="586"/>
      <c r="I1735" s="586"/>
      <c r="J1735" s="331"/>
      <c r="K1735" s="331"/>
    </row>
    <row r="1736" spans="1:11" ht="15" customHeight="1" x14ac:dyDescent="0.25">
      <c r="A1736" s="590"/>
      <c r="F1736" s="586"/>
      <c r="G1736" s="586"/>
      <c r="H1736" s="586"/>
      <c r="I1736" s="586"/>
      <c r="J1736" s="331"/>
      <c r="K1736" s="331"/>
    </row>
    <row r="1737" spans="1:11" ht="15" customHeight="1" x14ac:dyDescent="0.25">
      <c r="E1737" s="740"/>
      <c r="F1737" s="586"/>
      <c r="G1737" s="586"/>
      <c r="H1737" s="586"/>
      <c r="I1737" s="586"/>
      <c r="J1737" s="331"/>
      <c r="K1737" s="331"/>
    </row>
    <row r="1738" spans="1:11" ht="15" customHeight="1" x14ac:dyDescent="0.25">
      <c r="C1738" s="592"/>
      <c r="D1738" s="592"/>
      <c r="E1738" s="740"/>
      <c r="F1738" s="586"/>
      <c r="G1738" s="586"/>
      <c r="H1738" s="586"/>
      <c r="I1738" s="586"/>
      <c r="J1738" s="331"/>
      <c r="K1738" s="331"/>
    </row>
    <row r="1739" spans="1:11" ht="15" customHeight="1" x14ac:dyDescent="0.25">
      <c r="C1739" s="592"/>
      <c r="D1739" s="592"/>
      <c r="E1739" s="740"/>
      <c r="F1739" s="586"/>
      <c r="G1739" s="586"/>
      <c r="H1739" s="586"/>
      <c r="I1739" s="586"/>
      <c r="J1739" s="331"/>
      <c r="K1739" s="331"/>
    </row>
    <row r="1740" spans="1:11" ht="15" customHeight="1" x14ac:dyDescent="0.25">
      <c r="E1740" s="740"/>
      <c r="F1740" s="586"/>
      <c r="G1740" s="586"/>
      <c r="H1740" s="586"/>
      <c r="I1740" s="586"/>
      <c r="J1740" s="331"/>
      <c r="K1740" s="331"/>
    </row>
    <row r="1741" spans="1:11" ht="15" customHeight="1" x14ac:dyDescent="0.25">
      <c r="E1741" s="740"/>
      <c r="F1741" s="586"/>
      <c r="G1741" s="586"/>
      <c r="H1741" s="586"/>
      <c r="I1741" s="586"/>
      <c r="J1741" s="331"/>
      <c r="K1741" s="331"/>
    </row>
    <row r="1742" spans="1:11" ht="15" customHeight="1" x14ac:dyDescent="0.25">
      <c r="E1742" s="740"/>
      <c r="F1742" s="586"/>
      <c r="G1742" s="586"/>
      <c r="H1742" s="586"/>
      <c r="I1742" s="586"/>
      <c r="J1742" s="331"/>
      <c r="K1742" s="331"/>
    </row>
    <row r="1743" spans="1:11" ht="15" customHeight="1" x14ac:dyDescent="0.25">
      <c r="E1743" s="740"/>
      <c r="F1743" s="586"/>
      <c r="G1743" s="586"/>
      <c r="H1743" s="586"/>
      <c r="I1743" s="586"/>
      <c r="J1743" s="331"/>
      <c r="K1743" s="331"/>
    </row>
    <row r="1744" spans="1:11" ht="15" customHeight="1" x14ac:dyDescent="0.25">
      <c r="E1744" s="740"/>
      <c r="F1744" s="586"/>
      <c r="G1744" s="586"/>
      <c r="H1744" s="586"/>
      <c r="I1744" s="586"/>
      <c r="J1744" s="331"/>
      <c r="K1744" s="331"/>
    </row>
    <row r="1745" spans="1:11" ht="15" customHeight="1" x14ac:dyDescent="0.25">
      <c r="F1745" s="586"/>
      <c r="G1745" s="586"/>
      <c r="H1745" s="586"/>
      <c r="I1745" s="586"/>
      <c r="J1745" s="331"/>
      <c r="K1745" s="331"/>
    </row>
    <row r="1746" spans="1:11" ht="15" customHeight="1" x14ac:dyDescent="0.25">
      <c r="A1746" s="590"/>
      <c r="F1746" s="591"/>
      <c r="G1746" s="591"/>
      <c r="H1746" s="591"/>
      <c r="I1746" s="591"/>
      <c r="J1746" s="331"/>
      <c r="K1746" s="331"/>
    </row>
    <row r="1747" spans="1:11" ht="15" customHeight="1" x14ac:dyDescent="0.25">
      <c r="A1747" s="590"/>
      <c r="F1747" s="591"/>
      <c r="G1747" s="591"/>
      <c r="H1747" s="591"/>
      <c r="I1747" s="591"/>
      <c r="J1747" s="331"/>
      <c r="K1747" s="331"/>
    </row>
    <row r="1748" spans="1:11" ht="15" customHeight="1" x14ac:dyDescent="0.25">
      <c r="A1748" s="590"/>
      <c r="F1748" s="591"/>
      <c r="G1748" s="591"/>
      <c r="H1748" s="591"/>
      <c r="I1748" s="591"/>
      <c r="J1748" s="331"/>
      <c r="K1748" s="331"/>
    </row>
    <row r="1749" spans="1:11" ht="15" customHeight="1" x14ac:dyDescent="0.25">
      <c r="A1749" s="590"/>
      <c r="F1749" s="591"/>
      <c r="G1749" s="591"/>
      <c r="H1749" s="591"/>
      <c r="I1749" s="591"/>
      <c r="J1749" s="331"/>
      <c r="K1749" s="331"/>
    </row>
    <row r="1750" spans="1:11" ht="15" customHeight="1" x14ac:dyDescent="0.25">
      <c r="F1750" s="586"/>
      <c r="G1750" s="586"/>
      <c r="H1750" s="586"/>
      <c r="I1750" s="586"/>
      <c r="J1750" s="331"/>
      <c r="K1750" s="331"/>
    </row>
    <row r="1751" spans="1:11" ht="15" customHeight="1" x14ac:dyDescent="0.25">
      <c r="A1751" s="590"/>
      <c r="F1751" s="586"/>
      <c r="G1751" s="586"/>
      <c r="H1751" s="586"/>
      <c r="I1751" s="586"/>
      <c r="J1751" s="331"/>
      <c r="K1751" s="331"/>
    </row>
    <row r="1752" spans="1:11" ht="15" customHeight="1" x14ac:dyDescent="0.25">
      <c r="E1752" s="740"/>
      <c r="F1752" s="586"/>
      <c r="G1752" s="586"/>
      <c r="H1752" s="586"/>
      <c r="I1752" s="586"/>
      <c r="J1752" s="331"/>
      <c r="K1752" s="331"/>
    </row>
    <row r="1753" spans="1:11" ht="15" customHeight="1" x14ac:dyDescent="0.25">
      <c r="E1753" s="740"/>
      <c r="F1753" s="586"/>
      <c r="G1753" s="586"/>
      <c r="H1753" s="586"/>
      <c r="I1753" s="586"/>
      <c r="J1753" s="331"/>
      <c r="K1753" s="331"/>
    </row>
    <row r="1754" spans="1:11" ht="15" customHeight="1" x14ac:dyDescent="0.25">
      <c r="F1754" s="586"/>
      <c r="G1754" s="586"/>
      <c r="H1754" s="586"/>
      <c r="I1754" s="586"/>
      <c r="J1754" s="331"/>
      <c r="K1754" s="331"/>
    </row>
    <row r="1755" spans="1:11" ht="15" customHeight="1" x14ac:dyDescent="0.25">
      <c r="F1755" s="586"/>
      <c r="G1755" s="586"/>
      <c r="H1755" s="586"/>
      <c r="I1755" s="586"/>
      <c r="J1755" s="331"/>
      <c r="K1755" s="331"/>
    </row>
    <row r="1756" spans="1:11" ht="15" customHeight="1" x14ac:dyDescent="0.25">
      <c r="A1756" s="590"/>
      <c r="F1756" s="591"/>
      <c r="G1756" s="591"/>
      <c r="H1756" s="591"/>
      <c r="I1756" s="591"/>
      <c r="J1756" s="331"/>
      <c r="K1756" s="331"/>
    </row>
    <row r="1757" spans="1:11" ht="15" customHeight="1" x14ac:dyDescent="0.25">
      <c r="F1757" s="586"/>
      <c r="G1757" s="586"/>
      <c r="H1757" s="586"/>
      <c r="I1757" s="586"/>
      <c r="J1757" s="331"/>
      <c r="K1757" s="331"/>
    </row>
    <row r="1758" spans="1:11" ht="15" customHeight="1" x14ac:dyDescent="0.25">
      <c r="A1758" s="590"/>
      <c r="F1758" s="586"/>
      <c r="G1758" s="586"/>
      <c r="H1758" s="586"/>
      <c r="I1758" s="586"/>
      <c r="J1758" s="331"/>
      <c r="K1758" s="331"/>
    </row>
    <row r="1759" spans="1:11" ht="15" customHeight="1" x14ac:dyDescent="0.25">
      <c r="E1759" s="740"/>
      <c r="F1759" s="586"/>
      <c r="G1759" s="586"/>
      <c r="H1759" s="586"/>
      <c r="I1759" s="586"/>
      <c r="J1759" s="331"/>
      <c r="K1759" s="331"/>
    </row>
    <row r="1760" spans="1:11" ht="15" customHeight="1" x14ac:dyDescent="0.25">
      <c r="A1760" s="590"/>
      <c r="B1760" s="590"/>
      <c r="C1760" s="592"/>
      <c r="D1760" s="592"/>
      <c r="E1760" s="795"/>
      <c r="F1760" s="591"/>
      <c r="G1760" s="591"/>
      <c r="H1760" s="591"/>
      <c r="I1760" s="591"/>
      <c r="J1760" s="331"/>
      <c r="K1760" s="331"/>
    </row>
    <row r="1761" spans="1:11" ht="15" customHeight="1" x14ac:dyDescent="0.25">
      <c r="F1761" s="586"/>
      <c r="G1761" s="586"/>
      <c r="H1761" s="586"/>
      <c r="I1761" s="586"/>
      <c r="J1761" s="331"/>
      <c r="K1761" s="331"/>
    </row>
    <row r="1762" spans="1:11" ht="15" customHeight="1" x14ac:dyDescent="0.25">
      <c r="A1762" s="590"/>
      <c r="E1762" s="740"/>
      <c r="F1762" s="591"/>
      <c r="G1762" s="591"/>
      <c r="H1762" s="591"/>
      <c r="I1762" s="591"/>
      <c r="J1762" s="331"/>
      <c r="K1762" s="331"/>
    </row>
    <row r="1763" spans="1:11" ht="15" customHeight="1" x14ac:dyDescent="0.25">
      <c r="A1763" s="590"/>
      <c r="E1763" s="740"/>
      <c r="F1763" s="591"/>
      <c r="G1763" s="591"/>
      <c r="H1763" s="591"/>
      <c r="I1763" s="591"/>
      <c r="J1763" s="331"/>
      <c r="K1763" s="331"/>
    </row>
    <row r="1764" spans="1:11" ht="15" customHeight="1" x14ac:dyDescent="0.25">
      <c r="J1764" s="331"/>
      <c r="K1764" s="331"/>
    </row>
    <row r="1765" spans="1:11" ht="15" customHeight="1" x14ac:dyDescent="0.25">
      <c r="J1765" s="331"/>
      <c r="K1765" s="331"/>
    </row>
    <row r="1766" spans="1:11" ht="15" customHeight="1" x14ac:dyDescent="0.25">
      <c r="J1766" s="331"/>
      <c r="K1766" s="331"/>
    </row>
    <row r="1767" spans="1:11" ht="15" customHeight="1" x14ac:dyDescent="0.25">
      <c r="J1767" s="331"/>
      <c r="K1767" s="331"/>
    </row>
    <row r="1768" spans="1:11" ht="15" customHeight="1" x14ac:dyDescent="0.25">
      <c r="J1768" s="331"/>
      <c r="K1768" s="331"/>
    </row>
    <row r="1769" spans="1:11" ht="15" customHeight="1" x14ac:dyDescent="0.25"/>
    <row r="1770" spans="1:11" ht="15" customHeight="1" x14ac:dyDescent="0.25"/>
    <row r="1771" spans="1:11" ht="15" customHeight="1" x14ac:dyDescent="0.25"/>
    <row r="1772" spans="1:11" ht="15" customHeight="1" x14ac:dyDescent="0.25">
      <c r="C1772" s="592"/>
      <c r="D1772" s="592"/>
    </row>
    <row r="1773" spans="1:11" ht="15" customHeight="1" x14ac:dyDescent="0.25">
      <c r="A1773" s="590"/>
    </row>
    <row r="1774" spans="1:11" ht="15" customHeight="1" x14ac:dyDescent="0.25">
      <c r="E1774" s="740"/>
      <c r="F1774" s="586"/>
      <c r="G1774" s="586"/>
      <c r="H1774" s="586"/>
      <c r="I1774" s="586"/>
    </row>
    <row r="1775" spans="1:11" ht="15" customHeight="1" x14ac:dyDescent="0.25">
      <c r="E1775" s="740"/>
      <c r="F1775" s="586"/>
      <c r="G1775" s="586"/>
      <c r="H1775" s="586"/>
      <c r="I1775" s="586"/>
    </row>
    <row r="1776" spans="1:11" ht="15" customHeight="1" x14ac:dyDescent="0.25">
      <c r="E1776" s="740"/>
      <c r="F1776" s="586"/>
      <c r="G1776" s="586"/>
      <c r="H1776" s="586"/>
      <c r="I1776" s="586"/>
    </row>
    <row r="1777" spans="1:11" ht="15" customHeight="1" x14ac:dyDescent="0.25">
      <c r="F1777" s="586"/>
      <c r="G1777" s="586"/>
      <c r="H1777" s="586"/>
      <c r="I1777" s="586"/>
    </row>
    <row r="1778" spans="1:11" ht="15" customHeight="1" x14ac:dyDescent="0.25">
      <c r="F1778" s="586"/>
      <c r="G1778" s="586"/>
      <c r="H1778" s="586"/>
      <c r="I1778" s="586"/>
    </row>
    <row r="1779" spans="1:11" ht="15" customHeight="1" x14ac:dyDescent="0.25">
      <c r="F1779" s="586"/>
      <c r="G1779" s="586"/>
      <c r="H1779" s="586"/>
      <c r="I1779" s="586"/>
    </row>
    <row r="1780" spans="1:11" ht="15" customHeight="1" x14ac:dyDescent="0.25">
      <c r="A1780" s="590"/>
      <c r="B1780" s="590"/>
      <c r="C1780" s="592"/>
      <c r="D1780" s="592"/>
      <c r="E1780" s="590"/>
      <c r="F1780" s="591"/>
      <c r="G1780" s="591"/>
      <c r="H1780" s="591"/>
      <c r="I1780" s="591"/>
    </row>
    <row r="1781" spans="1:11" ht="15" customHeight="1" x14ac:dyDescent="0.25">
      <c r="A1781" s="590"/>
      <c r="B1781" s="590"/>
      <c r="C1781" s="592"/>
      <c r="D1781" s="592"/>
      <c r="E1781" s="590"/>
      <c r="F1781" s="591"/>
      <c r="G1781" s="591"/>
      <c r="H1781" s="591"/>
      <c r="I1781" s="591"/>
      <c r="J1781" s="594"/>
      <c r="K1781" s="797"/>
    </row>
    <row r="1782" spans="1:11" ht="15" customHeight="1" x14ac:dyDescent="0.25">
      <c r="A1782" s="590"/>
      <c r="B1782" s="590"/>
      <c r="C1782" s="592"/>
      <c r="D1782" s="592"/>
      <c r="E1782" s="590"/>
      <c r="F1782" s="591"/>
      <c r="G1782" s="591"/>
      <c r="H1782" s="591"/>
      <c r="I1782" s="591"/>
      <c r="J1782" s="594"/>
      <c r="K1782" s="797"/>
    </row>
    <row r="1783" spans="1:11" ht="15" customHeight="1" x14ac:dyDescent="0.25">
      <c r="A1783" s="590"/>
      <c r="B1783" s="590"/>
      <c r="C1783" s="592"/>
      <c r="D1783" s="592"/>
      <c r="E1783" s="590"/>
      <c r="F1783" s="591"/>
      <c r="G1783" s="591"/>
      <c r="H1783" s="591"/>
      <c r="I1783" s="591"/>
      <c r="J1783" s="594"/>
      <c r="K1783" s="797"/>
    </row>
    <row r="1784" spans="1:11" ht="15" customHeight="1" x14ac:dyDescent="0.25">
      <c r="F1784" s="586"/>
      <c r="G1784" s="586"/>
      <c r="H1784" s="586"/>
      <c r="I1784" s="586"/>
    </row>
    <row r="1785" spans="1:11" ht="15" customHeight="1" x14ac:dyDescent="0.25">
      <c r="A1785" s="590"/>
      <c r="F1785" s="586"/>
      <c r="G1785" s="586"/>
      <c r="H1785" s="586"/>
      <c r="I1785" s="586"/>
      <c r="J1785" s="331"/>
      <c r="K1785" s="331"/>
    </row>
    <row r="1786" spans="1:11" ht="15" customHeight="1" x14ac:dyDescent="0.25">
      <c r="E1786" s="740"/>
      <c r="F1786" s="586"/>
      <c r="G1786" s="586"/>
      <c r="H1786" s="586"/>
      <c r="I1786" s="586"/>
      <c r="J1786" s="331"/>
      <c r="K1786" s="331"/>
    </row>
    <row r="1787" spans="1:11" ht="15" customHeight="1" x14ac:dyDescent="0.25">
      <c r="E1787" s="740"/>
      <c r="F1787" s="586"/>
      <c r="G1787" s="586"/>
      <c r="H1787" s="586"/>
      <c r="I1787" s="586"/>
      <c r="J1787" s="331"/>
      <c r="K1787" s="331"/>
    </row>
    <row r="1788" spans="1:11" ht="15" customHeight="1" x14ac:dyDescent="0.25">
      <c r="E1788" s="740"/>
      <c r="F1788" s="586"/>
      <c r="G1788" s="586"/>
      <c r="H1788" s="586"/>
      <c r="I1788" s="586"/>
      <c r="J1788" s="331"/>
      <c r="K1788" s="331"/>
    </row>
    <row r="1789" spans="1:11" ht="15" customHeight="1" x14ac:dyDescent="0.25">
      <c r="E1789" s="740"/>
      <c r="F1789" s="586"/>
      <c r="G1789" s="586"/>
      <c r="H1789" s="586"/>
      <c r="I1789" s="586"/>
      <c r="J1789" s="331"/>
      <c r="K1789" s="331"/>
    </row>
    <row r="1790" spans="1:11" ht="15" customHeight="1" x14ac:dyDescent="0.25">
      <c r="E1790" s="740"/>
      <c r="F1790" s="586"/>
      <c r="G1790" s="586"/>
      <c r="H1790" s="586"/>
      <c r="I1790" s="586"/>
      <c r="J1790" s="331"/>
      <c r="K1790" s="331"/>
    </row>
    <row r="1791" spans="1:11" ht="15" customHeight="1" x14ac:dyDescent="0.25">
      <c r="E1791" s="740"/>
      <c r="F1791" s="586"/>
      <c r="G1791" s="586"/>
      <c r="H1791" s="586"/>
      <c r="I1791" s="586"/>
      <c r="J1791" s="331"/>
      <c r="K1791" s="331"/>
    </row>
    <row r="1792" spans="1:11" ht="15" customHeight="1" x14ac:dyDescent="0.25">
      <c r="E1792" s="740"/>
      <c r="F1792" s="586"/>
      <c r="G1792" s="586"/>
      <c r="H1792" s="586"/>
      <c r="I1792" s="586"/>
      <c r="J1792" s="331"/>
      <c r="K1792" s="331"/>
    </row>
    <row r="1793" spans="1:11" ht="15" customHeight="1" x14ac:dyDescent="0.25">
      <c r="F1793" s="586"/>
      <c r="G1793" s="586"/>
      <c r="H1793" s="586"/>
      <c r="I1793" s="586"/>
      <c r="J1793" s="331"/>
      <c r="K1793" s="331"/>
    </row>
    <row r="1794" spans="1:11" ht="15" customHeight="1" x14ac:dyDescent="0.25">
      <c r="A1794" s="590"/>
      <c r="F1794" s="591"/>
      <c r="G1794" s="591"/>
      <c r="H1794" s="591"/>
      <c r="I1794" s="591"/>
      <c r="J1794" s="331"/>
      <c r="K1794" s="331"/>
    </row>
    <row r="1795" spans="1:11" ht="15" customHeight="1" x14ac:dyDescent="0.25">
      <c r="A1795" s="590"/>
      <c r="F1795" s="591"/>
      <c r="G1795" s="591"/>
      <c r="H1795" s="591"/>
      <c r="I1795" s="591"/>
      <c r="J1795" s="331"/>
      <c r="K1795" s="331"/>
    </row>
    <row r="1796" spans="1:11" ht="15" customHeight="1" x14ac:dyDescent="0.25">
      <c r="A1796" s="590"/>
      <c r="F1796" s="591"/>
      <c r="G1796" s="591"/>
      <c r="H1796" s="591"/>
      <c r="I1796" s="591"/>
      <c r="J1796" s="331"/>
      <c r="K1796" s="331"/>
    </row>
    <row r="1797" spans="1:11" ht="15" customHeight="1" x14ac:dyDescent="0.25">
      <c r="A1797" s="590"/>
      <c r="F1797" s="591"/>
      <c r="G1797" s="591"/>
      <c r="H1797" s="591"/>
      <c r="I1797" s="591"/>
      <c r="J1797" s="331"/>
      <c r="K1797" s="331"/>
    </row>
    <row r="1798" spans="1:11" ht="15" customHeight="1" x14ac:dyDescent="0.25">
      <c r="F1798" s="586"/>
      <c r="G1798" s="586"/>
      <c r="H1798" s="586"/>
      <c r="I1798" s="586"/>
      <c r="J1798" s="331"/>
      <c r="K1798" s="331"/>
    </row>
    <row r="1799" spans="1:11" ht="15" customHeight="1" x14ac:dyDescent="0.25">
      <c r="A1799" s="590"/>
      <c r="F1799" s="586"/>
      <c r="G1799" s="586"/>
      <c r="H1799" s="586"/>
      <c r="I1799" s="586"/>
      <c r="J1799" s="331"/>
      <c r="K1799" s="331"/>
    </row>
    <row r="1800" spans="1:11" ht="15" customHeight="1" x14ac:dyDescent="0.25">
      <c r="E1800" s="740"/>
      <c r="F1800" s="586"/>
      <c r="G1800" s="586"/>
      <c r="H1800" s="586"/>
      <c r="I1800" s="586"/>
      <c r="J1800" s="331"/>
      <c r="K1800" s="331"/>
    </row>
    <row r="1801" spans="1:11" ht="15" customHeight="1" x14ac:dyDescent="0.25">
      <c r="E1801" s="740"/>
      <c r="F1801" s="586"/>
      <c r="G1801" s="586"/>
      <c r="H1801" s="586"/>
      <c r="I1801" s="586"/>
      <c r="J1801" s="331"/>
      <c r="K1801" s="331"/>
    </row>
    <row r="1802" spans="1:11" ht="15" customHeight="1" x14ac:dyDescent="0.25">
      <c r="F1802" s="586"/>
      <c r="G1802" s="586"/>
      <c r="H1802" s="586"/>
      <c r="I1802" s="586"/>
      <c r="J1802" s="331"/>
      <c r="K1802" s="331"/>
    </row>
    <row r="1803" spans="1:11" ht="15" customHeight="1" x14ac:dyDescent="0.25">
      <c r="A1803" s="590"/>
      <c r="F1803" s="591"/>
      <c r="G1803" s="591"/>
      <c r="H1803" s="591"/>
      <c r="I1803" s="591"/>
      <c r="J1803" s="331"/>
      <c r="K1803" s="331"/>
    </row>
    <row r="1804" spans="1:11" ht="15" customHeight="1" x14ac:dyDescent="0.25">
      <c r="F1804" s="586"/>
      <c r="G1804" s="586"/>
      <c r="H1804" s="586"/>
      <c r="I1804" s="586"/>
      <c r="J1804" s="331"/>
      <c r="K1804" s="331"/>
    </row>
    <row r="1805" spans="1:11" ht="15" customHeight="1" x14ac:dyDescent="0.25">
      <c r="E1805" s="740"/>
      <c r="F1805" s="586"/>
      <c r="G1805" s="586"/>
      <c r="H1805" s="586"/>
      <c r="I1805" s="586"/>
      <c r="J1805" s="331"/>
      <c r="K1805" s="331"/>
    </row>
    <row r="1806" spans="1:11" ht="15" customHeight="1" x14ac:dyDescent="0.25">
      <c r="E1806" s="740"/>
      <c r="F1806" s="586"/>
      <c r="G1806" s="586"/>
      <c r="H1806" s="586"/>
      <c r="I1806" s="586"/>
      <c r="J1806" s="331"/>
      <c r="K1806" s="331"/>
    </row>
    <row r="1807" spans="1:11" ht="15" customHeight="1" x14ac:dyDescent="0.25">
      <c r="A1807" s="590"/>
      <c r="B1807" s="590"/>
      <c r="C1807" s="592"/>
      <c r="D1807" s="592"/>
      <c r="E1807" s="590"/>
      <c r="F1807" s="591"/>
      <c r="G1807" s="591"/>
      <c r="H1807" s="591"/>
      <c r="I1807" s="591"/>
      <c r="J1807" s="331"/>
      <c r="K1807" s="331"/>
    </row>
    <row r="1808" spans="1:11" ht="15" customHeight="1" x14ac:dyDescent="0.25">
      <c r="F1808" s="586"/>
      <c r="G1808" s="586"/>
      <c r="H1808" s="586"/>
      <c r="I1808" s="586"/>
      <c r="J1808" s="331"/>
      <c r="K1808" s="331"/>
    </row>
    <row r="1809" spans="1:11" ht="15" customHeight="1" x14ac:dyDescent="0.25">
      <c r="F1809" s="586"/>
      <c r="G1809" s="586"/>
      <c r="H1809" s="586"/>
      <c r="I1809" s="586"/>
      <c r="J1809" s="331"/>
      <c r="K1809" s="331"/>
    </row>
    <row r="1810" spans="1:11" ht="15" customHeight="1" x14ac:dyDescent="0.25">
      <c r="A1810" s="590"/>
      <c r="F1810" s="594"/>
      <c r="G1810" s="594"/>
      <c r="H1810" s="594"/>
      <c r="I1810" s="594"/>
      <c r="J1810" s="331"/>
      <c r="K1810" s="331"/>
    </row>
    <row r="1811" spans="1:11" ht="15" customHeight="1" x14ac:dyDescent="0.25">
      <c r="J1811" s="331"/>
      <c r="K1811" s="331"/>
    </row>
    <row r="1812" spans="1:11" ht="15" customHeight="1" x14ac:dyDescent="0.25">
      <c r="A1812" s="590"/>
      <c r="B1812" s="590"/>
      <c r="J1812" s="331"/>
      <c r="K1812" s="331"/>
    </row>
    <row r="1813" spans="1:11" ht="15" customHeight="1" x14ac:dyDescent="0.25">
      <c r="J1813" s="331"/>
      <c r="K1813" s="331"/>
    </row>
    <row r="1814" spans="1:11" ht="15" customHeight="1" x14ac:dyDescent="0.25">
      <c r="J1814" s="331"/>
      <c r="K1814" s="331"/>
    </row>
    <row r="1815" spans="1:11" ht="15" customHeight="1" x14ac:dyDescent="0.25">
      <c r="J1815" s="331"/>
      <c r="K1815" s="331"/>
    </row>
    <row r="1816" spans="1:11" ht="15" customHeight="1" x14ac:dyDescent="0.25">
      <c r="A1816" s="590"/>
      <c r="B1816" s="590"/>
      <c r="C1816" s="592"/>
      <c r="D1816" s="592"/>
      <c r="E1816" s="765"/>
      <c r="F1816" s="591"/>
      <c r="G1816" s="591"/>
      <c r="H1816" s="591"/>
      <c r="I1816" s="591"/>
      <c r="J1816" s="331"/>
      <c r="K1816" s="331"/>
    </row>
    <row r="1817" spans="1:11" ht="15" customHeight="1" x14ac:dyDescent="0.25">
      <c r="A1817" s="590"/>
      <c r="B1817" s="590"/>
      <c r="C1817" s="592"/>
      <c r="D1817" s="592"/>
      <c r="E1817" s="765"/>
      <c r="F1817" s="591"/>
      <c r="G1817" s="591"/>
      <c r="H1817" s="591"/>
      <c r="I1817" s="591"/>
    </row>
    <row r="1818" spans="1:11" ht="15" customHeight="1" x14ac:dyDescent="0.25">
      <c r="A1818" s="590"/>
      <c r="B1818" s="590"/>
      <c r="C1818" s="592"/>
      <c r="D1818" s="592"/>
      <c r="E1818" s="765"/>
      <c r="F1818" s="591"/>
      <c r="G1818" s="591"/>
      <c r="H1818" s="591"/>
      <c r="I1818" s="591"/>
    </row>
    <row r="1819" spans="1:11" ht="15" customHeight="1" x14ac:dyDescent="0.25">
      <c r="A1819" s="590"/>
      <c r="B1819" s="590"/>
      <c r="C1819" s="592"/>
      <c r="D1819" s="592"/>
      <c r="E1819" s="765"/>
      <c r="F1819" s="591"/>
      <c r="G1819" s="591"/>
      <c r="H1819" s="591"/>
      <c r="I1819" s="591"/>
    </row>
    <row r="1820" spans="1:11" ht="15" customHeight="1" x14ac:dyDescent="0.25"/>
    <row r="1821" spans="1:11" ht="15" customHeight="1" x14ac:dyDescent="0.25">
      <c r="C1821" s="592"/>
      <c r="D1821" s="592"/>
    </row>
    <row r="1822" spans="1:11" ht="15" customHeight="1" x14ac:dyDescent="0.25">
      <c r="A1822" s="590"/>
      <c r="B1822" s="590"/>
    </row>
    <row r="1823" spans="1:11" ht="15" customHeight="1" x14ac:dyDescent="0.25">
      <c r="E1823" s="740"/>
      <c r="F1823" s="586"/>
      <c r="G1823" s="586"/>
      <c r="H1823" s="586"/>
      <c r="I1823" s="586"/>
    </row>
    <row r="1824" spans="1:11" ht="15" customHeight="1" x14ac:dyDescent="0.25">
      <c r="E1824" s="740"/>
      <c r="F1824" s="586"/>
      <c r="G1824" s="586"/>
      <c r="H1824" s="586"/>
      <c r="I1824" s="586"/>
    </row>
    <row r="1825" spans="1:11" ht="15" customHeight="1" x14ac:dyDescent="0.25">
      <c r="E1825" s="740"/>
      <c r="F1825" s="586"/>
      <c r="G1825" s="586"/>
      <c r="H1825" s="586"/>
      <c r="I1825" s="586"/>
    </row>
    <row r="1826" spans="1:11" ht="15" customHeight="1" x14ac:dyDescent="0.25">
      <c r="E1826" s="740"/>
      <c r="F1826" s="586"/>
      <c r="G1826" s="586"/>
      <c r="H1826" s="586"/>
      <c r="I1826" s="586"/>
    </row>
    <row r="1827" spans="1:11" ht="15" customHeight="1" x14ac:dyDescent="0.25">
      <c r="E1827" s="740"/>
      <c r="F1827" s="586"/>
      <c r="G1827" s="586"/>
      <c r="H1827" s="586"/>
      <c r="I1827" s="586"/>
    </row>
    <row r="1828" spans="1:11" ht="15" customHeight="1" x14ac:dyDescent="0.25">
      <c r="E1828" s="740"/>
      <c r="F1828" s="586"/>
      <c r="G1828" s="586"/>
      <c r="H1828" s="586"/>
      <c r="I1828" s="586"/>
    </row>
    <row r="1829" spans="1:11" ht="15" customHeight="1" x14ac:dyDescent="0.25">
      <c r="F1829" s="586"/>
      <c r="G1829" s="586"/>
      <c r="H1829" s="586"/>
      <c r="I1829" s="586"/>
    </row>
    <row r="1830" spans="1:11" ht="15" customHeight="1" x14ac:dyDescent="0.25">
      <c r="A1830" s="590"/>
      <c r="B1830" s="590"/>
      <c r="C1830" s="592"/>
      <c r="D1830" s="592"/>
      <c r="E1830" s="590"/>
      <c r="F1830" s="591"/>
      <c r="G1830" s="591"/>
      <c r="H1830" s="591"/>
      <c r="I1830" s="591"/>
      <c r="J1830" s="594"/>
      <c r="K1830" s="797"/>
    </row>
    <row r="1831" spans="1:11" ht="15" customHeight="1" x14ac:dyDescent="0.25">
      <c r="A1831" s="590"/>
      <c r="B1831" s="590"/>
      <c r="C1831" s="592"/>
      <c r="D1831" s="592"/>
      <c r="E1831" s="590"/>
      <c r="F1831" s="591"/>
      <c r="G1831" s="591"/>
      <c r="H1831" s="591"/>
      <c r="I1831" s="591"/>
      <c r="J1831" s="594"/>
      <c r="K1831" s="797"/>
    </row>
    <row r="1832" spans="1:11" ht="15" customHeight="1" x14ac:dyDescent="0.25">
      <c r="A1832" s="590"/>
      <c r="B1832" s="590"/>
      <c r="C1832" s="592"/>
      <c r="D1832" s="592"/>
      <c r="E1832" s="590"/>
      <c r="F1832" s="591"/>
      <c r="G1832" s="591"/>
      <c r="H1832" s="591"/>
      <c r="I1832" s="591"/>
      <c r="J1832" s="594"/>
      <c r="K1832" s="797"/>
    </row>
    <row r="1833" spans="1:11" ht="15" customHeight="1" x14ac:dyDescent="0.25">
      <c r="F1833" s="586"/>
      <c r="G1833" s="586"/>
      <c r="H1833" s="586"/>
      <c r="I1833" s="586"/>
      <c r="J1833" s="331"/>
      <c r="K1833" s="331"/>
    </row>
    <row r="1834" spans="1:11" ht="15" customHeight="1" x14ac:dyDescent="0.25">
      <c r="A1834" s="590"/>
      <c r="F1834" s="586"/>
      <c r="G1834" s="586"/>
      <c r="H1834" s="586"/>
      <c r="I1834" s="586"/>
      <c r="J1834" s="331"/>
      <c r="K1834" s="331"/>
    </row>
    <row r="1835" spans="1:11" ht="15" customHeight="1" x14ac:dyDescent="0.25">
      <c r="E1835" s="740"/>
      <c r="F1835" s="586"/>
      <c r="G1835" s="586"/>
      <c r="H1835" s="586"/>
      <c r="I1835" s="586"/>
      <c r="J1835" s="331"/>
      <c r="K1835" s="331"/>
    </row>
    <row r="1836" spans="1:11" ht="15" customHeight="1" x14ac:dyDescent="0.25">
      <c r="E1836" s="740"/>
      <c r="F1836" s="586"/>
      <c r="G1836" s="586"/>
      <c r="H1836" s="586"/>
      <c r="I1836" s="586"/>
      <c r="J1836" s="331"/>
      <c r="K1836" s="331"/>
    </row>
    <row r="1837" spans="1:11" ht="15" customHeight="1" x14ac:dyDescent="0.25">
      <c r="E1837" s="740"/>
      <c r="F1837" s="586"/>
      <c r="G1837" s="586"/>
      <c r="H1837" s="586"/>
      <c r="I1837" s="586"/>
      <c r="J1837" s="331"/>
      <c r="K1837" s="331"/>
    </row>
    <row r="1838" spans="1:11" ht="15" customHeight="1" x14ac:dyDescent="0.25">
      <c r="E1838" s="740"/>
      <c r="F1838" s="586"/>
      <c r="G1838" s="586"/>
      <c r="H1838" s="586"/>
      <c r="I1838" s="586"/>
      <c r="J1838" s="331"/>
      <c r="K1838" s="331"/>
    </row>
    <row r="1839" spans="1:11" ht="15" customHeight="1" x14ac:dyDescent="0.25">
      <c r="E1839" s="740"/>
      <c r="F1839" s="586"/>
      <c r="G1839" s="586"/>
      <c r="H1839" s="586"/>
      <c r="I1839" s="586"/>
      <c r="J1839" s="331"/>
      <c r="K1839" s="331"/>
    </row>
    <row r="1840" spans="1:11" ht="15" customHeight="1" x14ac:dyDescent="0.25">
      <c r="E1840" s="740"/>
      <c r="F1840" s="586"/>
      <c r="G1840" s="586"/>
      <c r="H1840" s="586"/>
      <c r="I1840" s="586"/>
      <c r="J1840" s="331"/>
      <c r="K1840" s="331"/>
    </row>
    <row r="1841" spans="1:11" ht="15" customHeight="1" x14ac:dyDescent="0.25">
      <c r="E1841" s="740"/>
      <c r="F1841" s="586"/>
      <c r="G1841" s="586"/>
      <c r="H1841" s="586"/>
      <c r="I1841" s="586"/>
      <c r="J1841" s="331"/>
      <c r="K1841" s="331"/>
    </row>
    <row r="1842" spans="1:11" ht="15" customHeight="1" x14ac:dyDescent="0.25">
      <c r="E1842" s="740"/>
      <c r="F1842" s="586"/>
      <c r="G1842" s="586"/>
      <c r="H1842" s="586"/>
      <c r="I1842" s="586"/>
      <c r="J1842" s="331"/>
      <c r="K1842" s="331"/>
    </row>
    <row r="1843" spans="1:11" ht="15" customHeight="1" x14ac:dyDescent="0.25">
      <c r="F1843" s="586"/>
      <c r="G1843" s="586"/>
      <c r="H1843" s="586"/>
      <c r="I1843" s="586"/>
      <c r="J1843" s="331"/>
      <c r="K1843" s="331"/>
    </row>
    <row r="1844" spans="1:11" ht="15" customHeight="1" x14ac:dyDescent="0.25">
      <c r="A1844" s="590"/>
      <c r="F1844" s="591"/>
      <c r="G1844" s="591"/>
      <c r="H1844" s="591"/>
      <c r="I1844" s="591"/>
      <c r="J1844" s="331"/>
      <c r="K1844" s="331"/>
    </row>
    <row r="1845" spans="1:11" ht="15" customHeight="1" x14ac:dyDescent="0.25">
      <c r="A1845" s="590"/>
      <c r="F1845" s="591"/>
      <c r="G1845" s="591"/>
      <c r="H1845" s="591"/>
      <c r="I1845" s="591"/>
      <c r="J1845" s="331"/>
      <c r="K1845" s="331"/>
    </row>
    <row r="1846" spans="1:11" ht="15" customHeight="1" x14ac:dyDescent="0.25">
      <c r="A1846" s="590"/>
      <c r="F1846" s="591"/>
      <c r="G1846" s="591"/>
      <c r="H1846" s="591"/>
      <c r="I1846" s="591"/>
      <c r="J1846" s="331"/>
      <c r="K1846" s="331"/>
    </row>
    <row r="1847" spans="1:11" ht="15" customHeight="1" x14ac:dyDescent="0.25">
      <c r="F1847" s="586"/>
      <c r="G1847" s="586"/>
      <c r="H1847" s="586"/>
      <c r="I1847" s="586"/>
      <c r="J1847" s="331"/>
      <c r="K1847" s="331"/>
    </row>
    <row r="1848" spans="1:11" ht="15" customHeight="1" x14ac:dyDescent="0.25">
      <c r="A1848" s="590"/>
      <c r="F1848" s="586"/>
      <c r="G1848" s="586"/>
      <c r="H1848" s="586"/>
      <c r="I1848" s="586"/>
      <c r="J1848" s="331"/>
      <c r="K1848" s="331"/>
    </row>
    <row r="1849" spans="1:11" ht="15" customHeight="1" x14ac:dyDescent="0.25">
      <c r="E1849" s="740"/>
      <c r="F1849" s="586"/>
      <c r="G1849" s="586"/>
      <c r="H1849" s="586"/>
      <c r="I1849" s="586"/>
      <c r="J1849" s="331"/>
      <c r="K1849" s="331"/>
    </row>
    <row r="1850" spans="1:11" ht="15" customHeight="1" x14ac:dyDescent="0.25">
      <c r="E1850" s="740"/>
      <c r="F1850" s="586"/>
      <c r="G1850" s="586"/>
      <c r="H1850" s="586"/>
      <c r="I1850" s="586"/>
      <c r="J1850" s="331"/>
      <c r="K1850" s="331"/>
    </row>
    <row r="1851" spans="1:11" ht="15" customHeight="1" x14ac:dyDescent="0.25">
      <c r="F1851" s="586"/>
      <c r="G1851" s="586"/>
      <c r="H1851" s="586"/>
      <c r="I1851" s="586"/>
      <c r="J1851" s="331"/>
      <c r="K1851" s="331"/>
    </row>
    <row r="1852" spans="1:11" ht="15" customHeight="1" x14ac:dyDescent="0.25">
      <c r="A1852" s="590"/>
      <c r="F1852" s="591"/>
      <c r="G1852" s="591"/>
      <c r="H1852" s="591"/>
      <c r="I1852" s="591"/>
      <c r="J1852" s="331"/>
      <c r="K1852" s="331"/>
    </row>
    <row r="1853" spans="1:11" ht="15" customHeight="1" x14ac:dyDescent="0.25">
      <c r="F1853" s="586"/>
      <c r="G1853" s="586"/>
      <c r="H1853" s="586"/>
      <c r="I1853" s="586"/>
      <c r="J1853" s="331"/>
      <c r="K1853" s="331"/>
    </row>
    <row r="1854" spans="1:11" ht="15" customHeight="1" x14ac:dyDescent="0.25">
      <c r="F1854" s="586"/>
      <c r="G1854" s="586"/>
      <c r="H1854" s="586"/>
      <c r="I1854" s="586"/>
      <c r="J1854" s="331"/>
      <c r="K1854" s="331"/>
    </row>
    <row r="1855" spans="1:11" ht="15" customHeight="1" x14ac:dyDescent="0.25">
      <c r="F1855" s="586"/>
      <c r="G1855" s="586"/>
      <c r="H1855" s="586"/>
      <c r="I1855" s="586"/>
      <c r="J1855" s="331"/>
      <c r="K1855" s="331"/>
    </row>
    <row r="1856" spans="1:11" ht="15" customHeight="1" x14ac:dyDescent="0.25">
      <c r="A1856" s="590"/>
      <c r="F1856" s="591"/>
      <c r="G1856" s="591"/>
      <c r="H1856" s="591"/>
      <c r="I1856" s="591"/>
      <c r="J1856" s="331"/>
      <c r="K1856" s="331"/>
    </row>
    <row r="1857" spans="1:11" ht="15" customHeight="1" x14ac:dyDescent="0.25">
      <c r="F1857" s="586"/>
      <c r="G1857" s="586"/>
      <c r="H1857" s="586"/>
      <c r="I1857" s="586"/>
      <c r="J1857" s="331"/>
      <c r="K1857" s="331"/>
    </row>
    <row r="1858" spans="1:11" ht="15" customHeight="1" x14ac:dyDescent="0.25">
      <c r="F1858" s="586"/>
      <c r="G1858" s="586"/>
      <c r="H1858" s="586"/>
      <c r="I1858" s="586"/>
      <c r="J1858" s="331"/>
      <c r="K1858" s="331"/>
    </row>
    <row r="1859" spans="1:11" ht="15" customHeight="1" x14ac:dyDescent="0.25">
      <c r="A1859" s="590"/>
      <c r="F1859" s="594"/>
      <c r="G1859" s="594"/>
      <c r="H1859" s="594"/>
      <c r="I1859" s="594"/>
      <c r="J1859" s="331"/>
      <c r="K1859" s="331"/>
    </row>
    <row r="1860" spans="1:11" ht="15" customHeight="1" x14ac:dyDescent="0.25">
      <c r="J1860" s="331"/>
      <c r="K1860" s="331"/>
    </row>
    <row r="1861" spans="1:11" ht="15" customHeight="1" x14ac:dyDescent="0.25">
      <c r="A1861" s="590"/>
      <c r="B1861" s="590"/>
      <c r="J1861" s="331"/>
      <c r="K1861" s="331"/>
    </row>
    <row r="1862" spans="1:11" ht="15" customHeight="1" x14ac:dyDescent="0.25">
      <c r="J1862" s="331"/>
      <c r="K1862" s="331"/>
    </row>
    <row r="1863" spans="1:11" ht="15" customHeight="1" x14ac:dyDescent="0.25">
      <c r="A1863" s="590"/>
      <c r="B1863" s="590"/>
      <c r="C1863" s="592"/>
      <c r="D1863" s="592"/>
      <c r="E1863" s="765"/>
      <c r="F1863" s="591"/>
      <c r="G1863" s="591"/>
      <c r="H1863" s="591"/>
      <c r="I1863" s="591"/>
      <c r="J1863" s="331"/>
      <c r="K1863" s="331"/>
    </row>
    <row r="1864" spans="1:11" ht="15" customHeight="1" x14ac:dyDescent="0.25">
      <c r="J1864" s="331"/>
      <c r="K1864" s="331"/>
    </row>
    <row r="1865" spans="1:11" ht="15" customHeight="1" x14ac:dyDescent="0.25">
      <c r="J1865" s="331"/>
      <c r="K1865" s="331"/>
    </row>
    <row r="1866" spans="1:11" ht="15" customHeight="1" x14ac:dyDescent="0.25">
      <c r="J1866" s="331"/>
      <c r="K1866" s="331"/>
    </row>
    <row r="1867" spans="1:11" ht="15" customHeight="1" x14ac:dyDescent="0.25">
      <c r="J1867" s="331"/>
      <c r="K1867" s="331"/>
    </row>
    <row r="1868" spans="1:11" ht="15" customHeight="1" x14ac:dyDescent="0.25">
      <c r="J1868" s="331"/>
      <c r="K1868" s="331"/>
    </row>
    <row r="1869" spans="1:11" ht="15" customHeight="1" x14ac:dyDescent="0.25">
      <c r="C1869" s="592"/>
      <c r="D1869" s="592"/>
      <c r="J1869" s="331"/>
      <c r="K1869" s="331"/>
    </row>
    <row r="1870" spans="1:11" ht="15" customHeight="1" x14ac:dyDescent="0.25">
      <c r="A1870" s="590"/>
      <c r="B1870" s="590"/>
      <c r="J1870" s="331"/>
      <c r="K1870" s="331"/>
    </row>
    <row r="1871" spans="1:11" ht="15" customHeight="1" x14ac:dyDescent="0.25">
      <c r="E1871" s="740"/>
      <c r="F1871" s="586"/>
      <c r="G1871" s="586"/>
      <c r="H1871" s="586"/>
      <c r="I1871" s="586"/>
      <c r="J1871" s="331"/>
      <c r="K1871" s="331"/>
    </row>
    <row r="1872" spans="1:11" ht="15" customHeight="1" x14ac:dyDescent="0.25">
      <c r="E1872" s="740"/>
      <c r="F1872" s="586"/>
      <c r="G1872" s="586"/>
      <c r="H1872" s="586"/>
      <c r="I1872" s="586"/>
      <c r="J1872" s="331"/>
      <c r="K1872" s="331"/>
    </row>
    <row r="1873" spans="1:11" ht="15" customHeight="1" x14ac:dyDescent="0.25">
      <c r="E1873" s="740"/>
      <c r="F1873" s="586"/>
      <c r="G1873" s="586"/>
      <c r="H1873" s="586"/>
      <c r="I1873" s="586"/>
      <c r="J1873" s="331"/>
      <c r="K1873" s="331"/>
    </row>
    <row r="1874" spans="1:11" ht="15" customHeight="1" x14ac:dyDescent="0.25">
      <c r="E1874" s="740"/>
      <c r="F1874" s="586"/>
      <c r="G1874" s="586"/>
      <c r="H1874" s="586"/>
      <c r="I1874" s="586"/>
      <c r="J1874" s="331"/>
      <c r="K1874" s="331"/>
    </row>
    <row r="1875" spans="1:11" ht="15" customHeight="1" x14ac:dyDescent="0.25">
      <c r="E1875" s="740"/>
      <c r="F1875" s="586"/>
      <c r="G1875" s="586"/>
      <c r="H1875" s="586"/>
      <c r="I1875" s="586"/>
      <c r="J1875" s="331"/>
      <c r="K1875" s="331"/>
    </row>
    <row r="1876" spans="1:11" ht="15" customHeight="1" x14ac:dyDescent="0.25">
      <c r="E1876" s="740"/>
      <c r="F1876" s="586"/>
      <c r="G1876" s="586"/>
      <c r="H1876" s="586"/>
      <c r="I1876" s="586"/>
      <c r="J1876" s="331"/>
      <c r="K1876" s="331"/>
    </row>
    <row r="1877" spans="1:11" ht="15" customHeight="1" x14ac:dyDescent="0.25">
      <c r="E1877" s="740"/>
      <c r="F1877" s="586"/>
      <c r="G1877" s="586"/>
      <c r="H1877" s="586"/>
      <c r="I1877" s="586"/>
      <c r="J1877" s="331"/>
      <c r="K1877" s="331"/>
    </row>
    <row r="1878" spans="1:11" ht="15" customHeight="1" x14ac:dyDescent="0.25">
      <c r="F1878" s="586"/>
      <c r="G1878" s="586"/>
      <c r="H1878" s="586"/>
      <c r="I1878" s="586"/>
      <c r="J1878" s="331"/>
      <c r="K1878" s="331"/>
    </row>
    <row r="1879" spans="1:11" ht="15" customHeight="1" x14ac:dyDescent="0.25">
      <c r="F1879" s="586"/>
      <c r="G1879" s="586"/>
      <c r="H1879" s="586"/>
      <c r="I1879" s="586"/>
      <c r="J1879" s="331"/>
      <c r="K1879" s="331"/>
    </row>
    <row r="1880" spans="1:11" ht="15" customHeight="1" x14ac:dyDescent="0.25">
      <c r="A1880" s="590"/>
      <c r="B1880" s="590"/>
      <c r="C1880" s="592"/>
      <c r="D1880" s="592"/>
      <c r="E1880" s="590"/>
      <c r="F1880" s="591"/>
      <c r="G1880" s="591"/>
      <c r="H1880" s="591"/>
      <c r="I1880" s="591"/>
      <c r="J1880" s="331"/>
      <c r="K1880" s="331"/>
    </row>
    <row r="1881" spans="1:11" ht="15" customHeight="1" x14ac:dyDescent="0.25">
      <c r="A1881" s="590"/>
      <c r="B1881" s="590"/>
      <c r="C1881" s="592"/>
      <c r="D1881" s="592"/>
      <c r="E1881" s="590"/>
      <c r="F1881" s="591"/>
      <c r="G1881" s="591"/>
      <c r="H1881" s="591"/>
      <c r="I1881" s="591"/>
      <c r="J1881" s="331"/>
      <c r="K1881" s="331"/>
    </row>
    <row r="1882" spans="1:11" ht="15" customHeight="1" x14ac:dyDescent="0.25">
      <c r="A1882" s="590"/>
      <c r="B1882" s="590"/>
      <c r="C1882" s="592"/>
      <c r="D1882" s="592"/>
      <c r="E1882" s="590"/>
      <c r="F1882" s="591"/>
      <c r="G1882" s="591"/>
      <c r="H1882" s="591"/>
      <c r="I1882" s="591"/>
      <c r="J1882" s="331"/>
      <c r="K1882" s="331"/>
    </row>
    <row r="1883" spans="1:11" ht="15" customHeight="1" x14ac:dyDescent="0.25">
      <c r="A1883" s="590"/>
      <c r="B1883" s="590"/>
      <c r="C1883" s="592"/>
      <c r="D1883" s="592"/>
      <c r="E1883" s="590"/>
      <c r="F1883" s="591"/>
      <c r="G1883" s="591"/>
      <c r="H1883" s="591"/>
      <c r="I1883" s="591"/>
      <c r="J1883" s="331"/>
      <c r="K1883" s="331"/>
    </row>
    <row r="1884" spans="1:11" ht="15" customHeight="1" x14ac:dyDescent="0.25">
      <c r="F1884" s="586"/>
      <c r="G1884" s="586"/>
      <c r="H1884" s="586"/>
      <c r="I1884" s="586"/>
      <c r="J1884" s="331"/>
      <c r="K1884" s="331"/>
    </row>
    <row r="1885" spans="1:11" ht="15" customHeight="1" x14ac:dyDescent="0.25">
      <c r="A1885" s="590"/>
      <c r="F1885" s="586"/>
      <c r="G1885" s="586"/>
      <c r="H1885" s="586"/>
      <c r="I1885" s="586"/>
      <c r="J1885" s="331"/>
      <c r="K1885" s="331"/>
    </row>
    <row r="1886" spans="1:11" ht="15" customHeight="1" x14ac:dyDescent="0.25">
      <c r="E1886" s="740"/>
      <c r="F1886" s="586"/>
      <c r="G1886" s="586"/>
      <c r="H1886" s="586"/>
      <c r="I1886" s="586"/>
      <c r="J1886" s="331"/>
      <c r="K1886" s="331"/>
    </row>
    <row r="1887" spans="1:11" ht="15" customHeight="1" x14ac:dyDescent="0.25">
      <c r="C1887" s="592"/>
      <c r="D1887" s="592"/>
      <c r="E1887" s="740"/>
      <c r="F1887" s="586"/>
      <c r="G1887" s="586"/>
      <c r="H1887" s="586"/>
      <c r="I1887" s="586"/>
      <c r="J1887" s="331"/>
      <c r="K1887" s="331"/>
    </row>
    <row r="1888" spans="1:11" ht="15" customHeight="1" x14ac:dyDescent="0.25">
      <c r="C1888" s="592"/>
      <c r="D1888" s="592"/>
      <c r="E1888" s="740"/>
      <c r="F1888" s="586"/>
      <c r="G1888" s="586"/>
      <c r="H1888" s="586"/>
      <c r="I1888" s="586"/>
      <c r="J1888" s="331"/>
      <c r="K1888" s="331"/>
    </row>
    <row r="1889" spans="1:11" ht="15" customHeight="1" x14ac:dyDescent="0.25">
      <c r="E1889" s="740"/>
      <c r="F1889" s="586"/>
      <c r="G1889" s="586"/>
      <c r="H1889" s="586"/>
      <c r="I1889" s="586"/>
      <c r="J1889" s="331"/>
      <c r="K1889" s="331"/>
    </row>
    <row r="1890" spans="1:11" ht="15" customHeight="1" x14ac:dyDescent="0.25">
      <c r="E1890" s="740"/>
      <c r="F1890" s="586"/>
      <c r="G1890" s="586"/>
      <c r="H1890" s="586"/>
      <c r="I1890" s="586"/>
      <c r="J1890" s="331"/>
      <c r="K1890" s="331"/>
    </row>
    <row r="1891" spans="1:11" ht="15" customHeight="1" x14ac:dyDescent="0.25">
      <c r="E1891" s="740"/>
      <c r="F1891" s="586"/>
      <c r="G1891" s="586"/>
      <c r="H1891" s="586"/>
      <c r="I1891" s="586"/>
      <c r="J1891" s="331"/>
      <c r="K1891" s="331"/>
    </row>
    <row r="1892" spans="1:11" ht="15" customHeight="1" x14ac:dyDescent="0.25">
      <c r="E1892" s="740"/>
      <c r="F1892" s="586"/>
      <c r="G1892" s="586"/>
      <c r="H1892" s="586"/>
      <c r="I1892" s="586"/>
      <c r="J1892" s="331"/>
      <c r="K1892" s="331"/>
    </row>
    <row r="1893" spans="1:11" ht="15" customHeight="1" x14ac:dyDescent="0.25">
      <c r="E1893" s="740"/>
      <c r="F1893" s="586"/>
      <c r="G1893" s="586"/>
      <c r="H1893" s="586"/>
      <c r="I1893" s="586"/>
      <c r="J1893" s="331"/>
      <c r="K1893" s="331"/>
    </row>
    <row r="1894" spans="1:11" ht="15" customHeight="1" x14ac:dyDescent="0.25">
      <c r="F1894" s="586"/>
      <c r="G1894" s="586"/>
      <c r="H1894" s="586"/>
      <c r="I1894" s="586"/>
      <c r="J1894" s="331"/>
      <c r="K1894" s="331"/>
    </row>
    <row r="1895" spans="1:11" ht="15" customHeight="1" x14ac:dyDescent="0.25">
      <c r="A1895" s="590"/>
      <c r="F1895" s="591"/>
      <c r="G1895" s="591"/>
      <c r="H1895" s="591"/>
      <c r="I1895" s="591"/>
      <c r="J1895" s="331"/>
      <c r="K1895" s="331"/>
    </row>
    <row r="1896" spans="1:11" ht="15" customHeight="1" x14ac:dyDescent="0.25">
      <c r="A1896" s="590"/>
      <c r="F1896" s="591"/>
      <c r="G1896" s="591"/>
      <c r="H1896" s="591"/>
      <c r="I1896" s="591"/>
      <c r="J1896" s="331"/>
      <c r="K1896" s="331"/>
    </row>
    <row r="1897" spans="1:11" ht="15" customHeight="1" x14ac:dyDescent="0.25">
      <c r="A1897" s="590"/>
      <c r="F1897" s="591"/>
      <c r="G1897" s="591"/>
      <c r="H1897" s="591"/>
      <c r="I1897" s="591"/>
      <c r="J1897" s="331"/>
      <c r="K1897" s="331"/>
    </row>
    <row r="1898" spans="1:11" ht="15" customHeight="1" x14ac:dyDescent="0.25">
      <c r="A1898" s="590"/>
      <c r="F1898" s="591"/>
      <c r="G1898" s="591"/>
      <c r="H1898" s="591"/>
      <c r="I1898" s="591"/>
      <c r="J1898" s="331"/>
      <c r="K1898" s="331"/>
    </row>
    <row r="1899" spans="1:11" ht="15" customHeight="1" x14ac:dyDescent="0.25">
      <c r="F1899" s="586"/>
      <c r="G1899" s="586"/>
      <c r="H1899" s="586"/>
      <c r="I1899" s="586"/>
      <c r="J1899" s="331"/>
      <c r="K1899" s="331"/>
    </row>
    <row r="1900" spans="1:11" ht="15" customHeight="1" x14ac:dyDescent="0.25">
      <c r="A1900" s="590"/>
      <c r="F1900" s="586"/>
      <c r="G1900" s="586"/>
      <c r="H1900" s="586"/>
      <c r="I1900" s="586"/>
      <c r="J1900" s="331"/>
      <c r="K1900" s="331"/>
    </row>
    <row r="1901" spans="1:11" ht="15" customHeight="1" x14ac:dyDescent="0.25">
      <c r="E1901" s="740"/>
      <c r="F1901" s="586"/>
      <c r="G1901" s="586"/>
      <c r="H1901" s="586"/>
      <c r="I1901" s="586"/>
      <c r="J1901" s="331"/>
      <c r="K1901" s="331"/>
    </row>
    <row r="1902" spans="1:11" ht="15" customHeight="1" x14ac:dyDescent="0.25">
      <c r="E1902" s="740"/>
      <c r="F1902" s="586"/>
      <c r="G1902" s="586"/>
      <c r="H1902" s="586"/>
      <c r="I1902" s="586"/>
      <c r="J1902" s="331"/>
      <c r="K1902" s="331"/>
    </row>
    <row r="1903" spans="1:11" ht="15" customHeight="1" x14ac:dyDescent="0.25">
      <c r="F1903" s="586"/>
      <c r="G1903" s="586"/>
      <c r="H1903" s="586"/>
      <c r="I1903" s="586"/>
      <c r="J1903" s="331"/>
      <c r="K1903" s="331"/>
    </row>
    <row r="1904" spans="1:11" ht="15" customHeight="1" x14ac:dyDescent="0.25">
      <c r="F1904" s="586"/>
      <c r="G1904" s="586"/>
      <c r="H1904" s="586"/>
      <c r="I1904" s="586"/>
      <c r="J1904" s="331"/>
      <c r="K1904" s="331"/>
    </row>
    <row r="1905" spans="1:11" ht="15" customHeight="1" x14ac:dyDescent="0.25">
      <c r="A1905" s="590"/>
      <c r="F1905" s="591"/>
      <c r="G1905" s="591"/>
      <c r="H1905" s="591"/>
      <c r="I1905" s="591"/>
      <c r="J1905" s="331"/>
      <c r="K1905" s="331"/>
    </row>
    <row r="1906" spans="1:11" ht="15" customHeight="1" x14ac:dyDescent="0.25">
      <c r="F1906" s="586"/>
      <c r="G1906" s="586"/>
      <c r="H1906" s="586"/>
      <c r="I1906" s="586"/>
      <c r="J1906" s="331"/>
      <c r="K1906" s="331"/>
    </row>
    <row r="1907" spans="1:11" ht="15" customHeight="1" x14ac:dyDescent="0.25">
      <c r="A1907" s="590"/>
      <c r="F1907" s="586"/>
      <c r="G1907" s="586"/>
      <c r="H1907" s="586"/>
      <c r="I1907" s="586"/>
      <c r="J1907" s="331"/>
      <c r="K1907" s="331"/>
    </row>
    <row r="1908" spans="1:11" ht="15" customHeight="1" x14ac:dyDescent="0.25">
      <c r="E1908" s="740"/>
      <c r="F1908" s="586"/>
      <c r="G1908" s="586"/>
      <c r="H1908" s="586"/>
      <c r="I1908" s="586"/>
      <c r="J1908" s="331"/>
      <c r="K1908" s="331"/>
    </row>
    <row r="1909" spans="1:11" ht="15" customHeight="1" x14ac:dyDescent="0.25">
      <c r="A1909" s="590"/>
      <c r="B1909" s="590"/>
      <c r="C1909" s="592"/>
      <c r="D1909" s="592"/>
      <c r="E1909" s="795"/>
      <c r="F1909" s="591"/>
      <c r="G1909" s="591"/>
      <c r="H1909" s="591"/>
      <c r="I1909" s="591"/>
      <c r="J1909" s="331"/>
      <c r="K1909" s="331"/>
    </row>
    <row r="1910" spans="1:11" ht="15" customHeight="1" x14ac:dyDescent="0.25">
      <c r="F1910" s="586"/>
      <c r="G1910" s="586"/>
      <c r="H1910" s="586"/>
      <c r="I1910" s="586"/>
      <c r="J1910" s="331"/>
      <c r="K1910" s="331"/>
    </row>
    <row r="1911" spans="1:11" ht="15" customHeight="1" x14ac:dyDescent="0.25">
      <c r="A1911" s="590"/>
      <c r="B1911" s="590"/>
      <c r="C1911" s="592"/>
      <c r="D1911" s="592"/>
      <c r="E1911" s="590"/>
      <c r="F1911" s="594"/>
      <c r="G1911" s="594"/>
      <c r="H1911" s="594"/>
      <c r="I1911" s="594"/>
      <c r="J1911" s="331"/>
      <c r="K1911" s="331"/>
    </row>
    <row r="1912" spans="1:11" ht="15" customHeight="1" x14ac:dyDescent="0.25">
      <c r="A1912" s="590"/>
      <c r="B1912" s="590"/>
      <c r="J1912" s="331"/>
      <c r="K1912" s="331"/>
    </row>
    <row r="1913" spans="1:11" ht="15" customHeight="1" x14ac:dyDescent="0.25">
      <c r="J1913" s="331"/>
      <c r="K1913" s="331"/>
    </row>
    <row r="1914" spans="1:11" ht="15" customHeight="1" x14ac:dyDescent="0.25">
      <c r="J1914" s="331"/>
      <c r="K1914" s="331"/>
    </row>
    <row r="1915" spans="1:11" ht="15" customHeight="1" x14ac:dyDescent="0.25">
      <c r="J1915" s="331"/>
      <c r="K1915" s="331"/>
    </row>
    <row r="1916" spans="1:11" ht="15" customHeight="1" x14ac:dyDescent="0.25">
      <c r="J1916" s="331"/>
      <c r="K1916" s="331"/>
    </row>
    <row r="1917" spans="1:11" ht="15" customHeight="1" x14ac:dyDescent="0.25">
      <c r="C1917" s="592"/>
      <c r="D1917" s="592"/>
      <c r="J1917" s="331"/>
      <c r="K1917" s="331"/>
    </row>
    <row r="1918" spans="1:11" ht="15" customHeight="1" x14ac:dyDescent="0.25">
      <c r="A1918" s="590"/>
      <c r="B1918" s="590"/>
      <c r="J1918" s="331"/>
      <c r="K1918" s="331"/>
    </row>
    <row r="1919" spans="1:11" ht="15" customHeight="1" x14ac:dyDescent="0.25">
      <c r="E1919" s="740"/>
      <c r="F1919" s="586"/>
      <c r="G1919" s="586"/>
      <c r="H1919" s="586"/>
      <c r="I1919" s="586"/>
      <c r="J1919" s="331"/>
      <c r="K1919" s="331"/>
    </row>
    <row r="1920" spans="1:11" ht="15" customHeight="1" x14ac:dyDescent="0.25">
      <c r="E1920" s="740"/>
      <c r="F1920" s="586"/>
      <c r="G1920" s="586"/>
      <c r="H1920" s="586"/>
      <c r="I1920" s="586"/>
      <c r="J1920" s="331"/>
      <c r="K1920" s="331"/>
    </row>
    <row r="1921" spans="1:11" ht="15" customHeight="1" x14ac:dyDescent="0.25">
      <c r="E1921" s="740"/>
      <c r="F1921" s="586"/>
      <c r="G1921" s="586"/>
      <c r="H1921" s="586"/>
      <c r="I1921" s="586"/>
      <c r="J1921" s="331"/>
      <c r="K1921" s="331"/>
    </row>
    <row r="1922" spans="1:11" ht="15" customHeight="1" x14ac:dyDescent="0.25">
      <c r="F1922" s="586"/>
      <c r="G1922" s="586"/>
      <c r="H1922" s="586"/>
      <c r="I1922" s="586"/>
      <c r="J1922" s="331"/>
      <c r="K1922" s="331"/>
    </row>
    <row r="1923" spans="1:11" ht="15" customHeight="1" x14ac:dyDescent="0.25">
      <c r="F1923" s="586"/>
      <c r="G1923" s="586"/>
      <c r="H1923" s="586"/>
      <c r="I1923" s="586"/>
      <c r="J1923" s="331"/>
      <c r="K1923" s="331"/>
    </row>
    <row r="1924" spans="1:11" ht="15" customHeight="1" x14ac:dyDescent="0.25">
      <c r="E1924" s="740"/>
      <c r="F1924" s="586"/>
      <c r="G1924" s="586"/>
      <c r="H1924" s="586"/>
      <c r="I1924" s="586"/>
      <c r="J1924" s="331"/>
      <c r="K1924" s="331"/>
    </row>
    <row r="1925" spans="1:11" ht="15" customHeight="1" x14ac:dyDescent="0.25">
      <c r="A1925" s="590"/>
      <c r="B1925" s="590"/>
      <c r="C1925" s="592"/>
      <c r="D1925" s="592"/>
      <c r="E1925" s="590"/>
      <c r="F1925" s="591"/>
      <c r="G1925" s="591"/>
      <c r="H1925" s="591"/>
      <c r="I1925" s="591"/>
      <c r="J1925" s="331"/>
      <c r="K1925" s="331"/>
    </row>
    <row r="1926" spans="1:11" ht="15" customHeight="1" x14ac:dyDescent="0.25">
      <c r="A1926" s="590"/>
      <c r="B1926" s="590"/>
      <c r="C1926" s="592"/>
      <c r="D1926" s="592"/>
      <c r="E1926" s="590"/>
      <c r="F1926" s="591"/>
      <c r="G1926" s="591"/>
      <c r="H1926" s="591"/>
      <c r="I1926" s="591"/>
      <c r="J1926" s="331"/>
      <c r="K1926" s="331"/>
    </row>
    <row r="1927" spans="1:11" ht="15" customHeight="1" x14ac:dyDescent="0.25">
      <c r="A1927" s="590"/>
      <c r="B1927" s="590"/>
      <c r="C1927" s="592"/>
      <c r="D1927" s="592"/>
      <c r="E1927" s="590"/>
      <c r="F1927" s="591"/>
      <c r="G1927" s="591"/>
      <c r="H1927" s="591"/>
      <c r="I1927" s="591"/>
      <c r="J1927" s="331"/>
      <c r="K1927" s="331"/>
    </row>
    <row r="1928" spans="1:11" ht="15" customHeight="1" x14ac:dyDescent="0.25">
      <c r="F1928" s="586"/>
      <c r="G1928" s="586"/>
      <c r="H1928" s="586"/>
      <c r="I1928" s="586"/>
      <c r="J1928" s="331"/>
      <c r="K1928" s="331"/>
    </row>
    <row r="1929" spans="1:11" ht="15" customHeight="1" x14ac:dyDescent="0.25">
      <c r="A1929" s="590"/>
      <c r="F1929" s="586"/>
      <c r="G1929" s="586"/>
      <c r="H1929" s="586"/>
      <c r="I1929" s="586"/>
      <c r="J1929" s="331"/>
      <c r="K1929" s="331"/>
    </row>
    <row r="1930" spans="1:11" ht="15" customHeight="1" x14ac:dyDescent="0.25">
      <c r="F1930" s="586"/>
      <c r="G1930" s="586"/>
      <c r="H1930" s="586"/>
      <c r="I1930" s="586"/>
      <c r="J1930" s="331"/>
      <c r="K1930" s="331"/>
    </row>
    <row r="1931" spans="1:11" ht="15" customHeight="1" x14ac:dyDescent="0.25">
      <c r="E1931" s="740"/>
      <c r="F1931" s="586"/>
      <c r="G1931" s="586"/>
      <c r="H1931" s="586"/>
      <c r="I1931" s="586"/>
      <c r="J1931" s="331"/>
      <c r="K1931" s="331"/>
    </row>
    <row r="1932" spans="1:11" ht="15" customHeight="1" x14ac:dyDescent="0.25">
      <c r="E1932" s="740"/>
      <c r="F1932" s="586"/>
      <c r="G1932" s="586"/>
      <c r="H1932" s="586"/>
      <c r="I1932" s="586"/>
      <c r="J1932" s="331"/>
      <c r="K1932" s="331"/>
    </row>
    <row r="1933" spans="1:11" ht="15" customHeight="1" x14ac:dyDescent="0.25">
      <c r="E1933" s="740"/>
      <c r="F1933" s="586"/>
      <c r="G1933" s="586"/>
      <c r="H1933" s="586"/>
      <c r="I1933" s="586"/>
      <c r="J1933" s="331"/>
      <c r="K1933" s="331"/>
    </row>
    <row r="1934" spans="1:11" ht="15" customHeight="1" x14ac:dyDescent="0.25">
      <c r="E1934" s="740"/>
      <c r="F1934" s="586"/>
      <c r="G1934" s="586"/>
      <c r="H1934" s="586"/>
      <c r="I1934" s="586"/>
      <c r="J1934" s="331"/>
      <c r="K1934" s="331"/>
    </row>
    <row r="1935" spans="1:11" ht="15" customHeight="1" x14ac:dyDescent="0.25">
      <c r="E1935" s="740"/>
      <c r="F1935" s="586"/>
      <c r="G1935" s="586"/>
      <c r="H1935" s="586"/>
      <c r="I1935" s="586"/>
      <c r="J1935" s="331"/>
      <c r="K1935" s="331"/>
    </row>
    <row r="1936" spans="1:11" ht="15" customHeight="1" x14ac:dyDescent="0.25">
      <c r="E1936" s="740"/>
      <c r="F1936" s="586"/>
      <c r="G1936" s="586"/>
      <c r="H1936" s="586"/>
      <c r="I1936" s="586"/>
      <c r="J1936" s="331"/>
      <c r="K1936" s="331"/>
    </row>
    <row r="1937" spans="1:11" ht="15" customHeight="1" x14ac:dyDescent="0.25">
      <c r="E1937" s="740"/>
      <c r="F1937" s="586"/>
      <c r="G1937" s="586"/>
      <c r="H1937" s="586"/>
      <c r="I1937" s="586"/>
      <c r="J1937" s="331"/>
      <c r="K1937" s="331"/>
    </row>
    <row r="1938" spans="1:11" ht="15" customHeight="1" x14ac:dyDescent="0.25">
      <c r="E1938" s="740"/>
      <c r="F1938" s="586"/>
      <c r="G1938" s="586"/>
      <c r="H1938" s="586"/>
      <c r="I1938" s="586"/>
      <c r="J1938" s="331"/>
      <c r="K1938" s="331"/>
    </row>
    <row r="1939" spans="1:11" ht="15" customHeight="1" x14ac:dyDescent="0.25">
      <c r="F1939" s="586"/>
      <c r="G1939" s="586"/>
      <c r="H1939" s="586"/>
      <c r="I1939" s="586"/>
      <c r="J1939" s="331"/>
      <c r="K1939" s="331"/>
    </row>
    <row r="1940" spans="1:11" ht="15" customHeight="1" x14ac:dyDescent="0.25">
      <c r="A1940" s="590"/>
      <c r="F1940" s="591"/>
      <c r="G1940" s="591"/>
      <c r="H1940" s="591"/>
      <c r="I1940" s="591"/>
      <c r="J1940" s="331"/>
      <c r="K1940" s="331"/>
    </row>
    <row r="1941" spans="1:11" ht="15" customHeight="1" x14ac:dyDescent="0.25">
      <c r="A1941" s="590"/>
      <c r="F1941" s="591"/>
      <c r="G1941" s="591"/>
      <c r="H1941" s="591"/>
      <c r="I1941" s="591"/>
      <c r="J1941" s="331"/>
      <c r="K1941" s="331"/>
    </row>
    <row r="1942" spans="1:11" ht="15" customHeight="1" x14ac:dyDescent="0.25">
      <c r="A1942" s="590"/>
      <c r="F1942" s="591"/>
      <c r="G1942" s="591"/>
      <c r="H1942" s="591"/>
      <c r="I1942" s="591"/>
      <c r="J1942" s="331"/>
      <c r="K1942" s="331"/>
    </row>
    <row r="1943" spans="1:11" ht="15" customHeight="1" x14ac:dyDescent="0.25">
      <c r="A1943" s="590"/>
      <c r="F1943" s="591"/>
      <c r="G1943" s="591"/>
      <c r="H1943" s="591"/>
      <c r="I1943" s="591"/>
      <c r="J1943" s="331"/>
      <c r="K1943" s="331"/>
    </row>
    <row r="1944" spans="1:11" ht="15" customHeight="1" x14ac:dyDescent="0.25">
      <c r="F1944" s="586"/>
      <c r="G1944" s="586"/>
      <c r="H1944" s="586"/>
      <c r="I1944" s="586"/>
      <c r="J1944" s="331"/>
      <c r="K1944" s="331"/>
    </row>
    <row r="1945" spans="1:11" ht="15" customHeight="1" x14ac:dyDescent="0.25">
      <c r="A1945" s="590"/>
      <c r="F1945" s="586"/>
      <c r="G1945" s="586"/>
      <c r="H1945" s="586"/>
      <c r="I1945" s="586"/>
      <c r="J1945" s="331"/>
      <c r="K1945" s="331"/>
    </row>
    <row r="1946" spans="1:11" ht="15" customHeight="1" x14ac:dyDescent="0.25">
      <c r="E1946" s="740"/>
      <c r="F1946" s="586"/>
      <c r="G1946" s="586"/>
      <c r="H1946" s="586"/>
      <c r="I1946" s="586"/>
      <c r="J1946" s="331"/>
      <c r="K1946" s="331"/>
    </row>
    <row r="1947" spans="1:11" ht="15" customHeight="1" x14ac:dyDescent="0.25">
      <c r="E1947" s="740"/>
      <c r="F1947" s="586"/>
      <c r="G1947" s="586"/>
      <c r="H1947" s="586"/>
      <c r="I1947" s="586"/>
      <c r="J1947" s="331"/>
      <c r="K1947" s="331"/>
    </row>
    <row r="1948" spans="1:11" ht="15" customHeight="1" x14ac:dyDescent="0.25">
      <c r="F1948" s="586"/>
      <c r="G1948" s="586"/>
      <c r="H1948" s="586"/>
      <c r="I1948" s="586"/>
      <c r="J1948" s="331"/>
      <c r="K1948" s="331"/>
    </row>
    <row r="1949" spans="1:11" ht="15" customHeight="1" x14ac:dyDescent="0.25">
      <c r="A1949" s="590"/>
      <c r="F1949" s="591"/>
      <c r="G1949" s="591"/>
      <c r="H1949" s="591"/>
      <c r="I1949" s="591"/>
      <c r="J1949" s="331"/>
      <c r="K1949" s="331"/>
    </row>
    <row r="1950" spans="1:11" ht="15" customHeight="1" x14ac:dyDescent="0.25">
      <c r="F1950" s="586"/>
      <c r="G1950" s="586"/>
      <c r="H1950" s="586"/>
      <c r="I1950" s="586"/>
      <c r="J1950" s="331"/>
      <c r="K1950" s="331"/>
    </row>
    <row r="1951" spans="1:11" ht="15" customHeight="1" x14ac:dyDescent="0.25">
      <c r="A1951" s="590"/>
      <c r="F1951" s="586"/>
      <c r="G1951" s="586"/>
      <c r="H1951" s="586"/>
      <c r="I1951" s="586"/>
      <c r="J1951" s="331"/>
      <c r="K1951" s="331"/>
    </row>
    <row r="1952" spans="1:11" ht="15" customHeight="1" x14ac:dyDescent="0.25">
      <c r="E1952" s="740"/>
      <c r="F1952" s="586"/>
      <c r="G1952" s="586"/>
      <c r="H1952" s="586"/>
      <c r="I1952" s="586"/>
      <c r="J1952" s="331"/>
      <c r="K1952" s="331"/>
    </row>
    <row r="1953" spans="1:11" ht="15" customHeight="1" x14ac:dyDescent="0.25">
      <c r="A1953" s="590"/>
      <c r="B1953" s="590"/>
      <c r="C1953" s="592"/>
      <c r="D1953" s="592"/>
      <c r="E1953" s="590"/>
      <c r="F1953" s="591"/>
      <c r="G1953" s="591"/>
      <c r="H1953" s="591"/>
      <c r="I1953" s="591"/>
      <c r="J1953" s="331"/>
      <c r="K1953" s="331"/>
    </row>
    <row r="1954" spans="1:11" ht="15" customHeight="1" x14ac:dyDescent="0.25">
      <c r="F1954" s="586"/>
      <c r="G1954" s="586"/>
      <c r="H1954" s="586"/>
      <c r="I1954" s="586"/>
      <c r="J1954" s="331"/>
      <c r="K1954" s="331"/>
    </row>
    <row r="1955" spans="1:11" ht="15" customHeight="1" x14ac:dyDescent="0.25">
      <c r="F1955" s="586"/>
      <c r="G1955" s="586"/>
      <c r="H1955" s="586"/>
      <c r="I1955" s="586"/>
      <c r="J1955" s="331"/>
      <c r="K1955" s="331"/>
    </row>
    <row r="1956" spans="1:11" ht="15" customHeight="1" x14ac:dyDescent="0.25">
      <c r="A1956" s="590"/>
      <c r="F1956" s="591"/>
      <c r="G1956" s="591"/>
      <c r="H1956" s="591"/>
      <c r="I1956" s="591"/>
      <c r="J1956" s="331"/>
      <c r="K1956" s="331"/>
    </row>
    <row r="1957" spans="1:11" ht="15" customHeight="1" x14ac:dyDescent="0.25">
      <c r="J1957" s="331"/>
      <c r="K1957" s="331"/>
    </row>
    <row r="1958" spans="1:11" ht="15" customHeight="1" x14ac:dyDescent="0.25">
      <c r="A1958" s="590"/>
      <c r="B1958" s="590"/>
      <c r="J1958" s="331"/>
      <c r="K1958" s="331"/>
    </row>
    <row r="1959" spans="1:11" ht="15" customHeight="1" x14ac:dyDescent="0.25">
      <c r="A1959" s="590"/>
      <c r="B1959" s="590"/>
      <c r="J1959" s="331"/>
      <c r="K1959" s="331"/>
    </row>
    <row r="1960" spans="1:11" ht="15" customHeight="1" x14ac:dyDescent="0.25">
      <c r="A1960" s="590"/>
      <c r="B1960" s="590"/>
      <c r="J1960" s="331"/>
      <c r="K1960" s="331"/>
    </row>
    <row r="1961" spans="1:11" ht="15" customHeight="1" x14ac:dyDescent="0.25">
      <c r="A1961" s="590"/>
      <c r="B1961" s="590"/>
      <c r="J1961" s="331"/>
      <c r="K1961" s="331"/>
    </row>
    <row r="1962" spans="1:11" ht="15" customHeight="1" x14ac:dyDescent="0.25">
      <c r="A1962" s="590"/>
      <c r="B1962" s="590"/>
      <c r="J1962" s="331"/>
      <c r="K1962" s="331"/>
    </row>
    <row r="1963" spans="1:11" ht="15" customHeight="1" x14ac:dyDescent="0.25">
      <c r="J1963" s="331"/>
      <c r="K1963" s="331"/>
    </row>
    <row r="1964" spans="1:11" ht="15" customHeight="1" x14ac:dyDescent="0.25">
      <c r="J1964" s="331"/>
      <c r="K1964" s="331"/>
    </row>
    <row r="1965" spans="1:11" ht="15" customHeight="1" x14ac:dyDescent="0.25">
      <c r="C1965" s="592"/>
      <c r="D1965" s="592"/>
      <c r="J1965" s="331"/>
      <c r="K1965" s="331"/>
    </row>
    <row r="1966" spans="1:11" ht="15" customHeight="1" x14ac:dyDescent="0.25">
      <c r="A1966" s="590"/>
      <c r="B1966" s="590"/>
      <c r="J1966" s="331"/>
      <c r="K1966" s="331"/>
    </row>
    <row r="1967" spans="1:11" ht="15" customHeight="1" x14ac:dyDescent="0.25">
      <c r="E1967" s="740"/>
      <c r="F1967" s="586"/>
      <c r="G1967" s="586"/>
      <c r="H1967" s="586"/>
      <c r="I1967" s="586"/>
      <c r="J1967" s="331"/>
      <c r="K1967" s="331"/>
    </row>
    <row r="1968" spans="1:11" ht="15" customHeight="1" x14ac:dyDescent="0.25">
      <c r="E1968" s="740"/>
      <c r="F1968" s="586"/>
      <c r="G1968" s="586"/>
      <c r="H1968" s="586"/>
      <c r="I1968" s="586"/>
      <c r="J1968" s="331"/>
      <c r="K1968" s="331"/>
    </row>
    <row r="1969" spans="1:11" ht="15" customHeight="1" x14ac:dyDescent="0.25">
      <c r="E1969" s="740"/>
      <c r="F1969" s="586"/>
      <c r="G1969" s="586"/>
      <c r="H1969" s="586"/>
      <c r="I1969" s="586"/>
      <c r="J1969" s="331"/>
      <c r="K1969" s="331"/>
    </row>
    <row r="1970" spans="1:11" ht="15" customHeight="1" x14ac:dyDescent="0.25">
      <c r="F1970" s="586"/>
      <c r="G1970" s="586"/>
      <c r="H1970" s="586"/>
      <c r="I1970" s="586"/>
      <c r="J1970" s="331"/>
      <c r="K1970" s="331"/>
    </row>
    <row r="1971" spans="1:11" ht="15" customHeight="1" x14ac:dyDescent="0.25">
      <c r="E1971" s="740"/>
      <c r="F1971" s="586"/>
      <c r="G1971" s="586"/>
      <c r="H1971" s="586"/>
      <c r="I1971" s="586"/>
      <c r="J1971" s="331"/>
      <c r="K1971" s="331"/>
    </row>
    <row r="1972" spans="1:11" ht="15" customHeight="1" x14ac:dyDescent="0.25">
      <c r="F1972" s="586"/>
      <c r="G1972" s="586"/>
      <c r="H1972" s="586"/>
      <c r="I1972" s="586"/>
      <c r="J1972" s="331"/>
      <c r="K1972" s="331"/>
    </row>
    <row r="1973" spans="1:11" ht="15" customHeight="1" x14ac:dyDescent="0.25">
      <c r="F1973" s="586"/>
      <c r="G1973" s="586"/>
      <c r="H1973" s="586"/>
      <c r="I1973" s="586"/>
      <c r="J1973" s="331"/>
      <c r="K1973" s="331"/>
    </row>
    <row r="1974" spans="1:11" ht="15" customHeight="1" x14ac:dyDescent="0.25">
      <c r="A1974" s="590"/>
      <c r="B1974" s="590"/>
      <c r="C1974" s="592"/>
      <c r="D1974" s="592"/>
      <c r="E1974" s="590"/>
      <c r="F1974" s="591"/>
      <c r="G1974" s="591"/>
      <c r="H1974" s="591"/>
      <c r="I1974" s="591"/>
      <c r="J1974" s="331"/>
      <c r="K1974" s="331"/>
    </row>
    <row r="1975" spans="1:11" ht="15" customHeight="1" x14ac:dyDescent="0.25">
      <c r="A1975" s="590"/>
      <c r="B1975" s="590"/>
      <c r="C1975" s="592"/>
      <c r="D1975" s="592"/>
      <c r="E1975" s="590"/>
      <c r="F1975" s="591"/>
      <c r="G1975" s="591"/>
      <c r="H1975" s="591"/>
      <c r="I1975" s="591"/>
      <c r="J1975" s="331"/>
      <c r="K1975" s="331"/>
    </row>
    <row r="1976" spans="1:11" ht="15" customHeight="1" x14ac:dyDescent="0.25">
      <c r="A1976" s="590"/>
      <c r="B1976" s="590"/>
      <c r="C1976" s="592"/>
      <c r="D1976" s="592"/>
      <c r="E1976" s="590"/>
      <c r="F1976" s="591"/>
      <c r="G1976" s="591"/>
      <c r="H1976" s="591"/>
      <c r="I1976" s="591"/>
      <c r="J1976" s="331"/>
      <c r="K1976" s="331"/>
    </row>
    <row r="1977" spans="1:11" ht="15" customHeight="1" x14ac:dyDescent="0.25">
      <c r="F1977" s="586"/>
      <c r="G1977" s="586"/>
      <c r="H1977" s="586"/>
      <c r="I1977" s="586"/>
      <c r="J1977" s="331"/>
      <c r="K1977" s="331"/>
    </row>
    <row r="1978" spans="1:11" ht="15" customHeight="1" x14ac:dyDescent="0.25">
      <c r="A1978" s="590"/>
      <c r="F1978" s="586"/>
      <c r="G1978" s="586"/>
      <c r="H1978" s="586"/>
      <c r="I1978" s="586"/>
      <c r="J1978" s="331"/>
      <c r="K1978" s="331"/>
    </row>
    <row r="1979" spans="1:11" ht="15" customHeight="1" x14ac:dyDescent="0.25">
      <c r="F1979" s="586"/>
      <c r="G1979" s="586"/>
      <c r="H1979" s="586"/>
      <c r="I1979" s="591"/>
      <c r="J1979" s="331"/>
      <c r="K1979" s="331"/>
    </row>
    <row r="1980" spans="1:11" ht="15" customHeight="1" x14ac:dyDescent="0.25">
      <c r="E1980" s="740"/>
      <c r="F1980" s="586"/>
      <c r="G1980" s="586"/>
      <c r="H1980" s="586"/>
      <c r="I1980" s="586"/>
      <c r="J1980" s="331"/>
      <c r="K1980" s="331"/>
    </row>
    <row r="1981" spans="1:11" ht="15" customHeight="1" x14ac:dyDescent="0.25">
      <c r="E1981" s="740"/>
      <c r="F1981" s="586"/>
      <c r="G1981" s="586"/>
      <c r="H1981" s="586"/>
      <c r="I1981" s="586"/>
      <c r="J1981" s="331"/>
      <c r="K1981" s="331"/>
    </row>
    <row r="1982" spans="1:11" ht="15" customHeight="1" x14ac:dyDescent="0.25">
      <c r="E1982" s="740"/>
      <c r="F1982" s="586"/>
      <c r="G1982" s="586"/>
      <c r="H1982" s="586"/>
      <c r="I1982" s="586"/>
      <c r="J1982" s="331"/>
      <c r="K1982" s="331"/>
    </row>
    <row r="1983" spans="1:11" ht="15" customHeight="1" x14ac:dyDescent="0.25">
      <c r="E1983" s="740"/>
      <c r="F1983" s="586"/>
      <c r="G1983" s="586"/>
      <c r="H1983" s="586"/>
      <c r="I1983" s="586"/>
      <c r="J1983" s="331"/>
      <c r="K1983" s="331"/>
    </row>
    <row r="1984" spans="1:11" ht="15" customHeight="1" x14ac:dyDescent="0.25">
      <c r="E1984" s="740"/>
      <c r="F1984" s="586"/>
      <c r="G1984" s="586"/>
      <c r="H1984" s="586"/>
      <c r="I1984" s="586"/>
      <c r="J1984" s="331"/>
      <c r="K1984" s="331"/>
    </row>
    <row r="1985" spans="1:11" ht="15" customHeight="1" x14ac:dyDescent="0.25">
      <c r="E1985" s="740"/>
      <c r="F1985" s="586"/>
      <c r="G1985" s="586"/>
      <c r="H1985" s="586"/>
      <c r="I1985" s="586"/>
      <c r="J1985" s="331"/>
      <c r="K1985" s="331"/>
    </row>
    <row r="1986" spans="1:11" ht="15" customHeight="1" x14ac:dyDescent="0.25">
      <c r="F1986" s="586"/>
      <c r="G1986" s="586"/>
      <c r="H1986" s="586"/>
      <c r="I1986" s="586"/>
      <c r="J1986" s="331"/>
      <c r="K1986" s="331"/>
    </row>
    <row r="1987" spans="1:11" ht="15" customHeight="1" x14ac:dyDescent="0.25">
      <c r="A1987" s="590"/>
      <c r="F1987" s="591"/>
      <c r="G1987" s="591"/>
      <c r="H1987" s="591"/>
      <c r="I1987" s="591"/>
      <c r="J1987" s="331"/>
      <c r="K1987" s="331"/>
    </row>
    <row r="1988" spans="1:11" ht="15" customHeight="1" x14ac:dyDescent="0.25">
      <c r="A1988" s="590"/>
      <c r="F1988" s="591"/>
      <c r="G1988" s="591"/>
      <c r="H1988" s="591"/>
      <c r="I1988" s="591"/>
      <c r="J1988" s="331"/>
      <c r="K1988" s="331"/>
    </row>
    <row r="1989" spans="1:11" ht="15" customHeight="1" x14ac:dyDescent="0.25">
      <c r="A1989" s="590"/>
      <c r="F1989" s="591"/>
      <c r="G1989" s="591"/>
      <c r="H1989" s="591"/>
      <c r="I1989" s="591"/>
      <c r="J1989" s="331"/>
      <c r="K1989" s="331"/>
    </row>
    <row r="1990" spans="1:11" ht="15" customHeight="1" x14ac:dyDescent="0.25">
      <c r="A1990" s="590"/>
      <c r="F1990" s="591"/>
      <c r="G1990" s="591"/>
      <c r="H1990" s="591"/>
      <c r="I1990" s="591"/>
      <c r="J1990" s="331"/>
      <c r="K1990" s="331"/>
    </row>
    <row r="1991" spans="1:11" ht="15" customHeight="1" x14ac:dyDescent="0.25">
      <c r="F1991" s="586"/>
      <c r="G1991" s="586"/>
      <c r="H1991" s="586"/>
      <c r="I1991" s="586"/>
      <c r="J1991" s="331"/>
      <c r="K1991" s="331"/>
    </row>
    <row r="1992" spans="1:11" ht="15" customHeight="1" x14ac:dyDescent="0.25">
      <c r="A1992" s="590"/>
      <c r="F1992" s="586"/>
      <c r="G1992" s="586"/>
      <c r="H1992" s="586"/>
      <c r="I1992" s="586"/>
      <c r="J1992" s="331"/>
      <c r="K1992" s="331"/>
    </row>
    <row r="1993" spans="1:11" ht="15" customHeight="1" x14ac:dyDescent="0.25">
      <c r="F1993" s="586"/>
      <c r="G1993" s="586"/>
      <c r="H1993" s="586"/>
      <c r="I1993" s="586"/>
      <c r="J1993" s="331"/>
      <c r="K1993" s="331"/>
    </row>
    <row r="1994" spans="1:11" ht="15" customHeight="1" x14ac:dyDescent="0.25">
      <c r="F1994" s="586"/>
      <c r="G1994" s="586"/>
      <c r="H1994" s="586"/>
      <c r="I1994" s="586"/>
      <c r="J1994" s="331"/>
      <c r="K1994" s="331"/>
    </row>
    <row r="1995" spans="1:11" ht="15" customHeight="1" x14ac:dyDescent="0.25">
      <c r="F1995" s="586"/>
      <c r="G1995" s="586"/>
      <c r="H1995" s="586"/>
      <c r="I1995" s="586"/>
      <c r="J1995" s="331"/>
      <c r="K1995" s="331"/>
    </row>
    <row r="1996" spans="1:11" ht="15" customHeight="1" x14ac:dyDescent="0.25">
      <c r="A1996" s="590"/>
      <c r="F1996" s="591"/>
      <c r="G1996" s="591"/>
      <c r="H1996" s="591"/>
      <c r="I1996" s="591"/>
      <c r="J1996" s="331"/>
      <c r="K1996" s="331"/>
    </row>
    <row r="1997" spans="1:11" ht="15" customHeight="1" x14ac:dyDescent="0.25">
      <c r="A1997" s="590"/>
      <c r="F1997" s="591"/>
      <c r="G1997" s="591"/>
      <c r="H1997" s="591"/>
      <c r="I1997" s="591"/>
      <c r="J1997" s="331"/>
      <c r="K1997" s="331"/>
    </row>
    <row r="1998" spans="1:11" ht="15" customHeight="1" x14ac:dyDescent="0.25">
      <c r="A1998" s="590"/>
      <c r="F1998" s="591"/>
      <c r="G1998" s="591"/>
      <c r="H1998" s="591"/>
      <c r="I1998" s="591"/>
      <c r="J1998" s="331"/>
      <c r="K1998" s="331"/>
    </row>
    <row r="1999" spans="1:11" ht="15" customHeight="1" x14ac:dyDescent="0.25">
      <c r="A1999" s="590"/>
      <c r="F1999" s="586"/>
      <c r="G1999" s="586"/>
      <c r="H1999" s="586"/>
      <c r="I1999" s="586"/>
      <c r="J1999" s="331"/>
      <c r="K1999" s="331"/>
    </row>
    <row r="2000" spans="1:11" ht="15" customHeight="1" x14ac:dyDescent="0.25">
      <c r="A2000" s="590"/>
      <c r="B2000" s="590"/>
      <c r="C2000" s="592"/>
      <c r="D2000" s="592"/>
      <c r="E2000" s="590"/>
      <c r="F2000" s="591"/>
      <c r="G2000" s="591"/>
      <c r="H2000" s="591"/>
      <c r="I2000" s="591"/>
      <c r="J2000" s="331"/>
      <c r="K2000" s="331"/>
    </row>
    <row r="2001" spans="1:11" ht="15" customHeight="1" x14ac:dyDescent="0.25">
      <c r="E2001" s="740"/>
      <c r="F2001" s="586"/>
      <c r="G2001" s="586"/>
      <c r="H2001" s="586"/>
      <c r="I2001" s="586"/>
      <c r="J2001" s="331"/>
      <c r="K2001" s="331"/>
    </row>
    <row r="2002" spans="1:11" ht="15" customHeight="1" x14ac:dyDescent="0.25">
      <c r="F2002" s="586"/>
      <c r="G2002" s="586"/>
      <c r="H2002" s="586"/>
      <c r="I2002" s="586"/>
      <c r="J2002" s="331"/>
      <c r="K2002" s="331"/>
    </row>
    <row r="2003" spans="1:11" ht="15" customHeight="1" x14ac:dyDescent="0.25">
      <c r="F2003" s="586"/>
      <c r="G2003" s="586"/>
      <c r="H2003" s="586"/>
      <c r="I2003" s="586"/>
      <c r="J2003" s="331"/>
      <c r="K2003" s="331"/>
    </row>
    <row r="2004" spans="1:11" ht="15" customHeight="1" x14ac:dyDescent="0.25">
      <c r="F2004" s="586"/>
      <c r="G2004" s="586"/>
      <c r="H2004" s="586"/>
      <c r="I2004" s="586"/>
      <c r="J2004" s="331"/>
      <c r="K2004" s="331"/>
    </row>
    <row r="2005" spans="1:11" ht="15" customHeight="1" x14ac:dyDescent="0.25">
      <c r="J2005" s="331"/>
      <c r="K2005" s="331"/>
    </row>
    <row r="2006" spans="1:11" ht="15" customHeight="1" x14ac:dyDescent="0.25">
      <c r="A2006" s="590"/>
      <c r="F2006" s="594"/>
      <c r="G2006" s="594"/>
      <c r="H2006" s="594"/>
      <c r="I2006" s="594"/>
      <c r="J2006" s="331"/>
      <c r="K2006" s="331"/>
    </row>
    <row r="2007" spans="1:11" ht="15" customHeight="1" x14ac:dyDescent="0.25">
      <c r="J2007" s="331"/>
      <c r="K2007" s="331"/>
    </row>
    <row r="2008" spans="1:11" ht="15" customHeight="1" x14ac:dyDescent="0.25">
      <c r="J2008" s="331"/>
      <c r="K2008" s="331"/>
    </row>
    <row r="2009" spans="1:11" ht="15" customHeight="1" x14ac:dyDescent="0.25">
      <c r="J2009" s="331"/>
      <c r="K2009" s="331"/>
    </row>
    <row r="2010" spans="1:11" ht="15" customHeight="1" x14ac:dyDescent="0.25">
      <c r="J2010" s="331"/>
      <c r="K2010" s="331"/>
    </row>
    <row r="2011" spans="1:11" ht="15" customHeight="1" x14ac:dyDescent="0.25">
      <c r="J2011" s="331"/>
      <c r="K2011" s="331"/>
    </row>
    <row r="2012" spans="1:11" ht="15" customHeight="1" x14ac:dyDescent="0.25">
      <c r="J2012" s="331"/>
      <c r="K2012" s="331"/>
    </row>
    <row r="2013" spans="1:11" ht="15" customHeight="1" x14ac:dyDescent="0.25">
      <c r="C2013" s="592"/>
      <c r="D2013" s="592"/>
      <c r="J2013" s="331"/>
      <c r="K2013" s="331"/>
    </row>
    <row r="2014" spans="1:11" ht="15" customHeight="1" x14ac:dyDescent="0.25">
      <c r="A2014" s="590"/>
      <c r="B2014" s="590"/>
      <c r="J2014" s="331"/>
      <c r="K2014" s="331"/>
    </row>
    <row r="2015" spans="1:11" ht="15" customHeight="1" x14ac:dyDescent="0.25">
      <c r="E2015" s="740"/>
      <c r="F2015" s="586"/>
      <c r="G2015" s="586"/>
      <c r="H2015" s="586"/>
      <c r="I2015" s="586"/>
      <c r="J2015" s="331"/>
      <c r="K2015" s="331"/>
    </row>
    <row r="2016" spans="1:11" ht="15" customHeight="1" x14ac:dyDescent="0.25">
      <c r="E2016" s="740"/>
      <c r="F2016" s="586"/>
      <c r="G2016" s="586"/>
      <c r="H2016" s="586"/>
      <c r="I2016" s="586"/>
      <c r="J2016" s="331"/>
      <c r="K2016" s="331"/>
    </row>
    <row r="2017" spans="1:11" ht="15" customHeight="1" x14ac:dyDescent="0.25">
      <c r="E2017" s="740"/>
      <c r="F2017" s="586"/>
      <c r="G2017" s="586"/>
      <c r="H2017" s="586"/>
      <c r="I2017" s="586"/>
      <c r="J2017" s="331"/>
      <c r="K2017" s="331"/>
    </row>
    <row r="2018" spans="1:11" ht="15" customHeight="1" x14ac:dyDescent="0.25">
      <c r="E2018" s="740"/>
      <c r="F2018" s="586"/>
      <c r="G2018" s="586"/>
      <c r="H2018" s="586"/>
      <c r="I2018" s="586"/>
      <c r="J2018" s="331"/>
      <c r="K2018" s="331"/>
    </row>
    <row r="2019" spans="1:11" ht="15" customHeight="1" x14ac:dyDescent="0.25">
      <c r="F2019" s="586"/>
      <c r="G2019" s="586"/>
      <c r="H2019" s="586"/>
      <c r="I2019" s="586"/>
      <c r="J2019" s="331"/>
      <c r="K2019" s="331"/>
    </row>
    <row r="2020" spans="1:11" ht="15" customHeight="1" x14ac:dyDescent="0.25">
      <c r="F2020" s="586"/>
      <c r="G2020" s="586"/>
      <c r="H2020" s="586"/>
      <c r="I2020" s="586"/>
      <c r="J2020" s="331"/>
      <c r="K2020" s="331"/>
    </row>
    <row r="2021" spans="1:11" ht="15" customHeight="1" x14ac:dyDescent="0.25">
      <c r="A2021" s="590"/>
      <c r="B2021" s="590"/>
      <c r="C2021" s="592"/>
      <c r="D2021" s="592"/>
      <c r="E2021" s="590"/>
      <c r="F2021" s="591"/>
      <c r="G2021" s="591"/>
      <c r="H2021" s="591"/>
      <c r="I2021" s="591"/>
      <c r="J2021" s="331"/>
      <c r="K2021" s="331"/>
    </row>
    <row r="2022" spans="1:11" ht="15" customHeight="1" x14ac:dyDescent="0.25">
      <c r="A2022" s="590"/>
      <c r="B2022" s="590"/>
      <c r="C2022" s="592"/>
      <c r="D2022" s="592"/>
      <c r="E2022" s="590"/>
      <c r="F2022" s="591"/>
      <c r="G2022" s="591"/>
      <c r="H2022" s="591"/>
      <c r="I2022" s="591"/>
      <c r="J2022" s="331"/>
      <c r="K2022" s="331"/>
    </row>
    <row r="2023" spans="1:11" ht="15" customHeight="1" x14ac:dyDescent="0.25">
      <c r="F2023" s="586"/>
      <c r="G2023" s="586"/>
      <c r="H2023" s="586"/>
      <c r="I2023" s="586"/>
      <c r="J2023" s="331"/>
      <c r="K2023" s="331"/>
    </row>
    <row r="2024" spans="1:11" ht="15" customHeight="1" x14ac:dyDescent="0.25">
      <c r="A2024" s="590"/>
      <c r="F2024" s="586"/>
      <c r="G2024" s="586"/>
      <c r="H2024" s="586"/>
      <c r="I2024" s="586"/>
      <c r="J2024" s="331"/>
      <c r="K2024" s="331"/>
    </row>
    <row r="2025" spans="1:11" ht="15" customHeight="1" x14ac:dyDescent="0.25">
      <c r="E2025" s="740"/>
      <c r="F2025" s="586"/>
      <c r="G2025" s="586"/>
      <c r="H2025" s="586"/>
      <c r="I2025" s="586"/>
      <c r="J2025" s="331"/>
      <c r="K2025" s="331"/>
    </row>
    <row r="2026" spans="1:11" ht="15" customHeight="1" x14ac:dyDescent="0.25">
      <c r="E2026" s="740"/>
      <c r="F2026" s="586"/>
      <c r="G2026" s="586"/>
      <c r="H2026" s="586"/>
      <c r="I2026" s="586"/>
      <c r="J2026" s="331"/>
      <c r="K2026" s="331"/>
    </row>
    <row r="2027" spans="1:11" ht="15" customHeight="1" x14ac:dyDescent="0.25">
      <c r="E2027" s="740"/>
      <c r="F2027" s="586"/>
      <c r="G2027" s="586"/>
      <c r="H2027" s="586"/>
      <c r="I2027" s="586"/>
      <c r="J2027" s="331"/>
      <c r="K2027" s="331"/>
    </row>
    <row r="2028" spans="1:11" ht="15" customHeight="1" x14ac:dyDescent="0.25">
      <c r="E2028" s="740"/>
      <c r="F2028" s="586"/>
      <c r="G2028" s="586"/>
      <c r="H2028" s="586"/>
      <c r="I2028" s="586"/>
      <c r="J2028" s="331"/>
      <c r="K2028" s="331"/>
    </row>
    <row r="2029" spans="1:11" ht="15" customHeight="1" x14ac:dyDescent="0.25">
      <c r="E2029" s="740"/>
      <c r="F2029" s="586"/>
      <c r="G2029" s="586"/>
      <c r="H2029" s="586"/>
      <c r="I2029" s="586"/>
      <c r="J2029" s="331"/>
      <c r="K2029" s="331"/>
    </row>
    <row r="2030" spans="1:11" ht="15" customHeight="1" x14ac:dyDescent="0.25">
      <c r="E2030" s="740"/>
      <c r="F2030" s="586"/>
      <c r="G2030" s="586"/>
      <c r="H2030" s="586"/>
      <c r="I2030" s="586"/>
      <c r="J2030" s="331"/>
      <c r="K2030" s="331"/>
    </row>
    <row r="2031" spans="1:11" ht="15" customHeight="1" x14ac:dyDescent="0.25">
      <c r="E2031" s="740"/>
      <c r="F2031" s="586"/>
      <c r="G2031" s="586"/>
      <c r="H2031" s="586"/>
      <c r="I2031" s="586"/>
      <c r="J2031" s="331"/>
      <c r="K2031" s="331"/>
    </row>
    <row r="2032" spans="1:11" ht="15" customHeight="1" x14ac:dyDescent="0.25">
      <c r="F2032" s="586"/>
      <c r="G2032" s="586"/>
      <c r="H2032" s="586"/>
      <c r="I2032" s="586"/>
      <c r="J2032" s="331"/>
      <c r="K2032" s="331"/>
    </row>
    <row r="2033" spans="1:11" ht="15" customHeight="1" x14ac:dyDescent="0.25">
      <c r="A2033" s="590"/>
      <c r="F2033" s="591"/>
      <c r="G2033" s="591"/>
      <c r="H2033" s="591"/>
      <c r="I2033" s="591"/>
      <c r="J2033" s="331"/>
      <c r="K2033" s="331"/>
    </row>
    <row r="2034" spans="1:11" ht="15" customHeight="1" x14ac:dyDescent="0.25">
      <c r="A2034" s="590"/>
      <c r="F2034" s="591"/>
      <c r="G2034" s="591"/>
      <c r="H2034" s="591"/>
      <c r="I2034" s="591"/>
      <c r="J2034" s="331"/>
      <c r="K2034" s="331"/>
    </row>
    <row r="2035" spans="1:11" ht="15" customHeight="1" x14ac:dyDescent="0.25">
      <c r="F2035" s="586"/>
      <c r="G2035" s="586"/>
      <c r="H2035" s="586"/>
      <c r="I2035" s="586"/>
      <c r="J2035" s="331"/>
      <c r="K2035" s="331"/>
    </row>
    <row r="2036" spans="1:11" ht="15" customHeight="1" x14ac:dyDescent="0.25">
      <c r="A2036" s="590"/>
      <c r="F2036" s="586"/>
      <c r="G2036" s="586"/>
      <c r="H2036" s="586"/>
      <c r="I2036" s="586"/>
      <c r="J2036" s="331"/>
      <c r="K2036" s="331"/>
    </row>
    <row r="2037" spans="1:11" ht="15" customHeight="1" x14ac:dyDescent="0.25">
      <c r="F2037" s="586"/>
      <c r="G2037" s="586"/>
      <c r="H2037" s="586"/>
      <c r="I2037" s="586"/>
      <c r="J2037" s="331"/>
      <c r="K2037" s="331"/>
    </row>
    <row r="2038" spans="1:11" ht="15" customHeight="1" x14ac:dyDescent="0.25">
      <c r="F2038" s="586"/>
      <c r="G2038" s="586"/>
      <c r="H2038" s="586"/>
      <c r="I2038" s="586"/>
      <c r="J2038" s="331"/>
      <c r="K2038" s="331"/>
    </row>
    <row r="2039" spans="1:11" ht="15" customHeight="1" x14ac:dyDescent="0.25">
      <c r="F2039" s="586"/>
      <c r="G2039" s="586"/>
      <c r="H2039" s="586"/>
      <c r="I2039" s="586"/>
      <c r="J2039" s="331"/>
      <c r="K2039" s="331"/>
    </row>
    <row r="2040" spans="1:11" ht="15" customHeight="1" x14ac:dyDescent="0.25">
      <c r="A2040" s="590"/>
      <c r="F2040" s="591"/>
      <c r="G2040" s="591"/>
      <c r="H2040" s="591"/>
      <c r="I2040" s="591"/>
      <c r="J2040" s="331"/>
      <c r="K2040" s="331"/>
    </row>
    <row r="2041" spans="1:11" ht="15" customHeight="1" x14ac:dyDescent="0.25">
      <c r="F2041" s="586"/>
      <c r="G2041" s="586"/>
      <c r="H2041" s="586"/>
      <c r="I2041" s="586"/>
      <c r="J2041" s="331"/>
      <c r="K2041" s="331"/>
    </row>
    <row r="2042" spans="1:11" ht="15" customHeight="1" x14ac:dyDescent="0.25">
      <c r="A2042" s="590"/>
      <c r="F2042" s="586"/>
      <c r="G2042" s="586"/>
      <c r="H2042" s="586"/>
      <c r="I2042" s="586"/>
      <c r="J2042" s="331"/>
      <c r="K2042" s="331"/>
    </row>
    <row r="2043" spans="1:11" ht="15" customHeight="1" x14ac:dyDescent="0.25">
      <c r="F2043" s="586"/>
      <c r="G2043" s="586"/>
      <c r="H2043" s="586"/>
      <c r="I2043" s="586"/>
      <c r="J2043" s="331"/>
      <c r="K2043" s="331"/>
    </row>
    <row r="2044" spans="1:11" ht="15" customHeight="1" x14ac:dyDescent="0.25">
      <c r="A2044" s="590"/>
      <c r="B2044" s="590"/>
      <c r="C2044" s="592"/>
      <c r="D2044" s="592"/>
      <c r="E2044" s="590"/>
      <c r="F2044" s="591"/>
      <c r="G2044" s="591"/>
      <c r="H2044" s="591"/>
      <c r="I2044" s="591"/>
      <c r="J2044" s="331"/>
      <c r="K2044" s="331"/>
    </row>
    <row r="2045" spans="1:11" ht="15" customHeight="1" x14ac:dyDescent="0.25">
      <c r="E2045" s="740"/>
      <c r="J2045" s="331"/>
      <c r="K2045" s="331"/>
    </row>
    <row r="2046" spans="1:11" ht="15" customHeight="1" x14ac:dyDescent="0.25">
      <c r="E2046" s="740"/>
      <c r="J2046" s="331"/>
      <c r="K2046" s="331"/>
    </row>
    <row r="2047" spans="1:11" ht="15" customHeight="1" x14ac:dyDescent="0.25">
      <c r="J2047" s="331"/>
      <c r="K2047" s="331"/>
    </row>
    <row r="2048" spans="1:11" ht="15" customHeight="1" x14ac:dyDescent="0.25">
      <c r="J2048" s="331"/>
      <c r="K2048" s="331"/>
    </row>
    <row r="2049" spans="1:11" ht="15" customHeight="1" x14ac:dyDescent="0.25">
      <c r="J2049" s="331"/>
      <c r="K2049" s="331"/>
    </row>
    <row r="2050" spans="1:11" ht="15" customHeight="1" x14ac:dyDescent="0.25">
      <c r="A2050" s="590"/>
      <c r="F2050" s="594"/>
      <c r="G2050" s="594"/>
      <c r="H2050" s="594"/>
      <c r="I2050" s="594"/>
      <c r="J2050" s="331"/>
      <c r="K2050" s="331"/>
    </row>
    <row r="2051" spans="1:11" ht="15" customHeight="1" x14ac:dyDescent="0.25">
      <c r="J2051" s="331"/>
      <c r="K2051" s="331"/>
    </row>
    <row r="2052" spans="1:11" ht="15" customHeight="1" x14ac:dyDescent="0.25">
      <c r="A2052" s="590"/>
      <c r="B2052" s="590"/>
      <c r="J2052" s="331"/>
      <c r="K2052" s="331"/>
    </row>
    <row r="2053" spans="1:11" ht="15" customHeight="1" x14ac:dyDescent="0.25">
      <c r="J2053" s="331"/>
      <c r="K2053" s="331"/>
    </row>
    <row r="2054" spans="1:11" ht="15" customHeight="1" x14ac:dyDescent="0.25">
      <c r="J2054" s="331"/>
      <c r="K2054" s="331"/>
    </row>
    <row r="2055" spans="1:11" ht="15" customHeight="1" x14ac:dyDescent="0.25">
      <c r="A2055" s="590"/>
      <c r="B2055" s="590"/>
      <c r="C2055" s="592"/>
      <c r="D2055" s="592"/>
      <c r="E2055" s="590"/>
      <c r="F2055" s="594"/>
      <c r="G2055" s="594"/>
      <c r="H2055" s="594"/>
      <c r="I2055" s="594"/>
      <c r="J2055" s="331"/>
      <c r="K2055" s="331"/>
    </row>
    <row r="2056" spans="1:11" ht="15" customHeight="1" x14ac:dyDescent="0.25">
      <c r="J2056" s="331"/>
      <c r="K2056" s="331"/>
    </row>
    <row r="2057" spans="1:11" ht="15" customHeight="1" x14ac:dyDescent="0.25">
      <c r="A2057" s="331"/>
      <c r="B2057" s="331"/>
      <c r="C2057" s="331"/>
      <c r="D2057" s="587"/>
      <c r="E2057" s="587"/>
      <c r="F2057" s="331"/>
      <c r="G2057" s="331"/>
      <c r="H2057" s="331"/>
      <c r="I2057" s="331"/>
      <c r="J2057" s="331"/>
      <c r="K2057" s="331"/>
    </row>
    <row r="2058" spans="1:11" ht="15" customHeight="1" x14ac:dyDescent="0.25">
      <c r="A2058" s="331"/>
      <c r="B2058" s="331"/>
      <c r="C2058" s="331"/>
      <c r="F2058" s="331"/>
      <c r="G2058" s="331"/>
      <c r="H2058" s="331"/>
      <c r="I2058" s="331"/>
      <c r="J2058" s="331"/>
      <c r="K2058" s="331"/>
    </row>
    <row r="2059" spans="1:11" ht="15" customHeight="1" x14ac:dyDescent="0.25">
      <c r="A2059" s="331"/>
      <c r="B2059" s="331"/>
      <c r="C2059" s="331"/>
      <c r="E2059" s="587"/>
      <c r="F2059" s="331"/>
      <c r="G2059" s="331"/>
      <c r="H2059" s="331"/>
      <c r="I2059" s="331"/>
      <c r="J2059" s="331"/>
      <c r="K2059" s="331"/>
    </row>
    <row r="2060" spans="1:11" ht="15" customHeight="1" x14ac:dyDescent="0.25">
      <c r="A2060" s="331"/>
      <c r="B2060" s="331"/>
      <c r="C2060" s="331"/>
      <c r="F2060" s="331"/>
      <c r="G2060" s="331"/>
      <c r="H2060" s="331"/>
      <c r="I2060" s="331"/>
      <c r="J2060" s="331"/>
      <c r="K2060" s="331"/>
    </row>
    <row r="2061" spans="1:11" ht="15" customHeight="1" x14ac:dyDescent="0.25">
      <c r="A2061" s="331"/>
      <c r="B2061" s="331"/>
      <c r="C2061" s="331"/>
      <c r="F2061" s="331"/>
      <c r="G2061" s="331"/>
      <c r="H2061" s="331"/>
      <c r="I2061" s="331"/>
      <c r="J2061" s="331"/>
      <c r="K2061" s="331"/>
    </row>
    <row r="2062" spans="1:11" x14ac:dyDescent="0.25">
      <c r="A2062" s="331"/>
      <c r="B2062" s="331"/>
      <c r="C2062" s="331"/>
      <c r="F2062" s="331"/>
      <c r="G2062" s="331"/>
      <c r="H2062" s="331"/>
      <c r="I2062" s="331"/>
      <c r="J2062" s="331"/>
      <c r="K2062" s="331"/>
    </row>
    <row r="2063" spans="1:11" x14ac:dyDescent="0.25">
      <c r="A2063" s="331"/>
      <c r="B2063" s="331"/>
      <c r="C2063" s="331"/>
      <c r="E2063" s="587"/>
      <c r="F2063" s="331"/>
      <c r="G2063" s="331"/>
      <c r="H2063" s="331"/>
      <c r="I2063" s="331"/>
      <c r="J2063" s="331"/>
      <c r="K2063" s="331"/>
    </row>
    <row r="2064" spans="1:11" x14ac:dyDescent="0.25">
      <c r="A2064" s="331"/>
      <c r="B2064" s="331"/>
      <c r="C2064" s="331"/>
      <c r="E2064" s="587"/>
      <c r="F2064" s="331"/>
      <c r="G2064" s="331"/>
      <c r="H2064" s="331"/>
      <c r="I2064" s="331"/>
      <c r="J2064" s="331"/>
      <c r="K2064" s="331"/>
    </row>
    <row r="2065" spans="1:11" x14ac:dyDescent="0.25">
      <c r="A2065" s="331"/>
      <c r="B2065" s="331"/>
      <c r="C2065" s="331"/>
      <c r="D2065" s="587"/>
      <c r="E2065" s="587"/>
      <c r="F2065" s="331"/>
      <c r="G2065" s="331"/>
      <c r="H2065" s="331"/>
      <c r="I2065" s="331"/>
      <c r="J2065" s="331"/>
      <c r="K2065" s="331"/>
    </row>
    <row r="2066" spans="1:11" x14ac:dyDescent="0.25">
      <c r="E2066" s="587"/>
    </row>
    <row r="2067" spans="1:11" x14ac:dyDescent="0.25">
      <c r="E2067" s="587"/>
    </row>
    <row r="2068" spans="1:11" x14ac:dyDescent="0.25">
      <c r="A2068" s="331"/>
      <c r="B2068" s="331"/>
      <c r="C2068" s="331"/>
      <c r="D2068" s="331"/>
      <c r="E2068" s="587"/>
    </row>
    <row r="2070" spans="1:11" x14ac:dyDescent="0.25">
      <c r="A2070" s="331"/>
      <c r="B2070" s="331"/>
      <c r="C2070" s="331"/>
      <c r="D2070" s="798"/>
      <c r="E2070" s="587"/>
    </row>
    <row r="2071" spans="1:11" x14ac:dyDescent="0.25">
      <c r="A2071" s="331"/>
      <c r="B2071" s="331"/>
      <c r="C2071" s="331"/>
      <c r="D2071" s="798"/>
      <c r="K2071" s="796" t="s">
        <v>3</v>
      </c>
    </row>
    <row r="2072" spans="1:11" x14ac:dyDescent="0.25">
      <c r="A2072" s="331"/>
      <c r="B2072" s="331"/>
      <c r="C2072" s="331"/>
      <c r="D2072" s="331"/>
      <c r="E2072" s="587"/>
    </row>
  </sheetData>
  <autoFilter ref="A1:K2068"/>
  <mergeCells count="38">
    <mergeCell ref="A1188:K1188"/>
    <mergeCell ref="A1189:K1189"/>
    <mergeCell ref="F982:H982"/>
    <mergeCell ref="F1101:H1101"/>
    <mergeCell ref="A1184:B1184"/>
    <mergeCell ref="A1186:K1186"/>
    <mergeCell ref="A1187:K1187"/>
    <mergeCell ref="F900:H900"/>
    <mergeCell ref="C515:F515"/>
    <mergeCell ref="F717:H717"/>
    <mergeCell ref="F816:H816"/>
    <mergeCell ref="F516:H516"/>
    <mergeCell ref="F11:H11"/>
    <mergeCell ref="F121:H121"/>
    <mergeCell ref="F216:H216"/>
    <mergeCell ref="F323:H323"/>
    <mergeCell ref="F618:H618"/>
    <mergeCell ref="F424:H424"/>
    <mergeCell ref="A1190:K1190"/>
    <mergeCell ref="A1191:K1191"/>
    <mergeCell ref="A1192:K1192"/>
    <mergeCell ref="A1193:K1193"/>
    <mergeCell ref="A1194:K1194"/>
    <mergeCell ref="A1195:K1195"/>
    <mergeCell ref="A1196:K1196"/>
    <mergeCell ref="A1197:K1197"/>
    <mergeCell ref="A1198:K1198"/>
    <mergeCell ref="A1199:K1199"/>
    <mergeCell ref="A1200:K1200"/>
    <mergeCell ref="A1201:K1201"/>
    <mergeCell ref="A1202:K1202"/>
    <mergeCell ref="A1203:K1203"/>
    <mergeCell ref="A1204:K1204"/>
    <mergeCell ref="A1205:K1205"/>
    <mergeCell ref="A1206:K1206"/>
    <mergeCell ref="A1207:K1207"/>
    <mergeCell ref="A1208:K1208"/>
    <mergeCell ref="A1209:K1209"/>
  </mergeCells>
  <pageMargins left="0.11811023622047245" right="0.11811023622047245" top="0.15748031496062992" bottom="0.15748031496062992" header="0.31496062992125984" footer="0.31496062992125984"/>
  <pageSetup paperSize="9" scale="6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9"/>
  <sheetViews>
    <sheetView tabSelected="1" topLeftCell="A12" zoomScaleNormal="100" zoomScaleSheetLayoutView="50" workbookViewId="0">
      <selection activeCell="F12" sqref="F12"/>
    </sheetView>
  </sheetViews>
  <sheetFormatPr defaultRowHeight="15.75" x14ac:dyDescent="0.25"/>
  <cols>
    <col min="1" max="1" width="33" style="9" customWidth="1"/>
    <col min="2" max="2" width="32.42578125" style="9" customWidth="1"/>
    <col min="3" max="3" width="10.5703125" style="9" customWidth="1"/>
    <col min="4" max="4" width="9.5703125" style="17" customWidth="1"/>
    <col min="5" max="5" width="11.7109375" style="17" customWidth="1"/>
    <col min="6" max="6" width="12.140625" style="17" customWidth="1"/>
    <col min="7" max="7" width="10.42578125" style="17" customWidth="1"/>
    <col min="8" max="8" width="9.5703125" style="17" customWidth="1"/>
    <col min="9" max="9" width="17.42578125" style="17" customWidth="1"/>
    <col min="10" max="10" width="13" style="17" customWidth="1"/>
    <col min="11" max="11" width="22" style="9" customWidth="1"/>
    <col min="12" max="16384" width="9.140625" style="10"/>
  </cols>
  <sheetData>
    <row r="1" spans="1:11" x14ac:dyDescent="0.25">
      <c r="A1" s="222" t="s">
        <v>203</v>
      </c>
      <c r="B1" s="222"/>
      <c r="C1" s="4"/>
      <c r="D1" s="5"/>
      <c r="E1" s="6"/>
      <c r="F1" s="7"/>
      <c r="G1" s="7"/>
      <c r="H1" s="7" t="s">
        <v>204</v>
      </c>
      <c r="I1" s="5"/>
      <c r="J1" s="8"/>
    </row>
    <row r="2" spans="1:11" x14ac:dyDescent="0.25">
      <c r="A2" s="222" t="s">
        <v>338</v>
      </c>
      <c r="B2" s="222"/>
      <c r="C2" s="4"/>
      <c r="D2" s="5"/>
      <c r="E2" s="6"/>
      <c r="F2" s="7"/>
      <c r="G2" s="7"/>
      <c r="H2" s="11" t="s">
        <v>0</v>
      </c>
      <c r="I2" s="5"/>
      <c r="J2" s="8"/>
    </row>
    <row r="3" spans="1:11" x14ac:dyDescent="0.25">
      <c r="A3" s="222" t="s">
        <v>339</v>
      </c>
      <c r="B3" s="222"/>
      <c r="C3" s="4"/>
      <c r="D3" s="5"/>
      <c r="E3" s="6"/>
      <c r="F3" s="7"/>
      <c r="G3" s="7"/>
      <c r="H3" s="7" t="s">
        <v>1</v>
      </c>
      <c r="I3" s="7"/>
      <c r="J3" s="8"/>
    </row>
    <row r="4" spans="1:11" x14ac:dyDescent="0.25">
      <c r="A4" s="12"/>
      <c r="B4" s="244"/>
      <c r="C4" s="236"/>
      <c r="D4" s="236"/>
      <c r="E4" s="236"/>
      <c r="F4" s="236"/>
      <c r="G4" s="236"/>
      <c r="H4" s="3"/>
      <c r="I4" s="3"/>
      <c r="J4" s="3"/>
    </row>
    <row r="5" spans="1:11" x14ac:dyDescent="0.25">
      <c r="A5" s="3"/>
      <c r="B5" s="236"/>
      <c r="C5" s="163" t="s">
        <v>584</v>
      </c>
      <c r="D5" s="163"/>
      <c r="E5" s="163"/>
      <c r="F5" s="163"/>
      <c r="G5" s="163"/>
      <c r="H5" s="13"/>
      <c r="I5" s="13"/>
      <c r="J5" s="8"/>
    </row>
    <row r="6" spans="1:11" x14ac:dyDescent="0.25">
      <c r="A6" s="3"/>
      <c r="B6" s="236"/>
      <c r="C6" s="245" t="s">
        <v>2</v>
      </c>
      <c r="D6" s="245"/>
      <c r="E6" s="245"/>
      <c r="F6" s="245"/>
      <c r="G6" s="245"/>
      <c r="H6" s="14"/>
      <c r="I6" s="14"/>
      <c r="J6" s="8"/>
    </row>
    <row r="7" spans="1:11" x14ac:dyDescent="0.25">
      <c r="A7" s="12"/>
      <c r="B7" s="244"/>
      <c r="C7" s="246" t="s">
        <v>205</v>
      </c>
      <c r="D7" s="246"/>
      <c r="E7" s="246"/>
      <c r="F7" s="246"/>
      <c r="G7" s="245"/>
      <c r="H7" s="14"/>
      <c r="I7" s="14"/>
      <c r="J7" s="8"/>
    </row>
    <row r="8" spans="1:11" x14ac:dyDescent="0.25">
      <c r="A8" s="12"/>
      <c r="B8" s="244"/>
      <c r="C8" s="244"/>
      <c r="D8" s="247"/>
      <c r="E8" s="248" t="s">
        <v>3</v>
      </c>
      <c r="F8" s="248"/>
      <c r="G8" s="248"/>
      <c r="H8" s="8"/>
      <c r="I8" s="8"/>
      <c r="J8" s="8"/>
    </row>
    <row r="9" spans="1:11" ht="16.5" thickBot="1" x14ac:dyDescent="0.3">
      <c r="A9" s="164" t="s">
        <v>4</v>
      </c>
      <c r="B9" s="15"/>
      <c r="C9" s="15"/>
      <c r="D9" s="16"/>
    </row>
    <row r="10" spans="1:11" ht="39" customHeight="1" x14ac:dyDescent="0.25">
      <c r="A10" s="18" t="s">
        <v>5</v>
      </c>
      <c r="B10" s="19"/>
      <c r="C10" s="20" t="s">
        <v>6</v>
      </c>
      <c r="D10" s="321" t="s">
        <v>7</v>
      </c>
      <c r="E10" s="21" t="s">
        <v>7</v>
      </c>
      <c r="F10" s="818" t="s">
        <v>8</v>
      </c>
      <c r="G10" s="819"/>
      <c r="H10" s="820"/>
      <c r="I10" s="321" t="s">
        <v>9</v>
      </c>
      <c r="J10" s="321" t="s">
        <v>10</v>
      </c>
      <c r="K10" s="41" t="s">
        <v>11</v>
      </c>
    </row>
    <row r="11" spans="1:11" ht="29.25" customHeight="1" thickBot="1" x14ac:dyDescent="0.3">
      <c r="A11" s="24" t="s">
        <v>12</v>
      </c>
      <c r="B11" s="25"/>
      <c r="C11" s="26" t="s">
        <v>13</v>
      </c>
      <c r="D11" s="27" t="s">
        <v>14</v>
      </c>
      <c r="E11" s="28" t="s">
        <v>14</v>
      </c>
      <c r="F11" s="29"/>
      <c r="G11" s="30"/>
      <c r="H11" s="31"/>
      <c r="I11" s="27" t="s">
        <v>15</v>
      </c>
      <c r="J11" s="32"/>
      <c r="K11" s="33"/>
    </row>
    <row r="12" spans="1:11" ht="21" customHeight="1" thickBot="1" x14ac:dyDescent="0.3">
      <c r="A12" s="34"/>
      <c r="B12" s="35"/>
      <c r="C12" s="36"/>
      <c r="D12" s="37" t="s">
        <v>16</v>
      </c>
      <c r="E12" s="37" t="s">
        <v>17</v>
      </c>
      <c r="F12" s="37" t="s">
        <v>3</v>
      </c>
      <c r="G12" s="37" t="s">
        <v>19</v>
      </c>
      <c r="H12" s="38" t="s">
        <v>20</v>
      </c>
      <c r="I12" s="38" t="s">
        <v>21</v>
      </c>
      <c r="J12" s="38" t="s">
        <v>22</v>
      </c>
      <c r="K12" s="39"/>
    </row>
    <row r="13" spans="1:11" x14ac:dyDescent="0.25">
      <c r="A13" s="18"/>
      <c r="B13" s="170" t="s">
        <v>23</v>
      </c>
      <c r="C13" s="41"/>
      <c r="D13" s="42"/>
      <c r="E13" s="43"/>
      <c r="F13" s="44"/>
      <c r="G13" s="44"/>
      <c r="H13" s="45"/>
      <c r="I13" s="32"/>
      <c r="J13" s="32"/>
      <c r="K13" s="33"/>
    </row>
    <row r="14" spans="1:11" ht="31.5" x14ac:dyDescent="0.25">
      <c r="A14" s="1" t="s">
        <v>232</v>
      </c>
      <c r="C14" s="46" t="s">
        <v>248</v>
      </c>
      <c r="D14" s="42"/>
      <c r="E14" s="47"/>
      <c r="F14" s="42">
        <v>5.34</v>
      </c>
      <c r="G14" s="47">
        <v>8.4</v>
      </c>
      <c r="H14" s="47">
        <v>29.46</v>
      </c>
      <c r="I14" s="42">
        <v>215.85</v>
      </c>
      <c r="J14" s="42">
        <v>0.86</v>
      </c>
      <c r="K14" s="33" t="s">
        <v>24</v>
      </c>
    </row>
    <row r="15" spans="1:11" x14ac:dyDescent="0.25">
      <c r="A15" s="1"/>
      <c r="B15" s="9" t="s">
        <v>25</v>
      </c>
      <c r="C15" s="46"/>
      <c r="D15" s="42">
        <v>13.5</v>
      </c>
      <c r="E15" s="47">
        <v>13.5</v>
      </c>
      <c r="F15" s="47"/>
      <c r="G15" s="47"/>
      <c r="H15" s="47"/>
      <c r="I15" s="42"/>
      <c r="J15" s="42"/>
      <c r="K15" s="33"/>
    </row>
    <row r="16" spans="1:11" x14ac:dyDescent="0.25">
      <c r="A16" s="1"/>
      <c r="B16" s="9" t="s">
        <v>26</v>
      </c>
      <c r="C16" s="46"/>
      <c r="D16" s="42">
        <v>10</v>
      </c>
      <c r="E16" s="47">
        <v>10</v>
      </c>
      <c r="F16" s="47"/>
      <c r="G16" s="48"/>
      <c r="H16" s="47"/>
      <c r="I16" s="48"/>
      <c r="J16" s="42"/>
      <c r="K16" s="33"/>
    </row>
    <row r="17" spans="1:11" x14ac:dyDescent="0.25">
      <c r="A17" s="1"/>
      <c r="B17" s="9" t="s">
        <v>27</v>
      </c>
      <c r="C17" s="46"/>
      <c r="D17" s="42">
        <v>90</v>
      </c>
      <c r="E17" s="47">
        <v>90</v>
      </c>
      <c r="F17" s="47"/>
      <c r="G17" s="48"/>
      <c r="H17" s="47"/>
      <c r="I17" s="48"/>
      <c r="J17" s="42"/>
      <c r="K17" s="33"/>
    </row>
    <row r="18" spans="1:11" x14ac:dyDescent="0.25">
      <c r="A18" s="1"/>
      <c r="B18" s="9" t="s">
        <v>28</v>
      </c>
      <c r="C18" s="46"/>
      <c r="D18" s="42">
        <v>68</v>
      </c>
      <c r="E18" s="47">
        <v>68</v>
      </c>
      <c r="F18" s="47"/>
      <c r="G18" s="48"/>
      <c r="H18" s="47"/>
      <c r="I18" s="48"/>
      <c r="J18" s="42"/>
      <c r="K18" s="33"/>
    </row>
    <row r="19" spans="1:11" x14ac:dyDescent="0.25">
      <c r="A19" s="1"/>
      <c r="B19" s="9" t="s">
        <v>29</v>
      </c>
      <c r="C19" s="46"/>
      <c r="D19" s="42">
        <v>2.5</v>
      </c>
      <c r="E19" s="47">
        <v>2.5</v>
      </c>
      <c r="F19" s="47"/>
      <c r="G19" s="48"/>
      <c r="H19" s="47"/>
      <c r="I19" s="48"/>
      <c r="J19" s="42"/>
      <c r="K19" s="33"/>
    </row>
    <row r="20" spans="1:11" x14ac:dyDescent="0.25">
      <c r="A20" s="1"/>
      <c r="B20" s="15" t="s">
        <v>186</v>
      </c>
      <c r="C20" s="46"/>
      <c r="D20" s="42">
        <v>0.5</v>
      </c>
      <c r="E20" s="47">
        <v>0.5</v>
      </c>
      <c r="F20" s="47"/>
      <c r="G20" s="48"/>
      <c r="H20" s="47"/>
      <c r="I20" s="48"/>
      <c r="J20" s="42"/>
      <c r="K20" s="33"/>
    </row>
    <row r="21" spans="1:11" x14ac:dyDescent="0.25">
      <c r="A21" s="1"/>
      <c r="B21" s="9" t="s">
        <v>31</v>
      </c>
      <c r="C21" s="46"/>
      <c r="D21" s="49">
        <v>3</v>
      </c>
      <c r="E21" s="46">
        <v>3</v>
      </c>
      <c r="F21" s="47"/>
      <c r="G21" s="48"/>
      <c r="H21" s="47"/>
      <c r="I21" s="48"/>
      <c r="J21" s="42"/>
      <c r="K21" s="33"/>
    </row>
    <row r="22" spans="1:11" x14ac:dyDescent="0.25">
      <c r="A22" s="1" t="s">
        <v>32</v>
      </c>
      <c r="C22" s="46" t="s">
        <v>249</v>
      </c>
      <c r="D22" s="44"/>
      <c r="E22" s="44"/>
      <c r="F22" s="42">
        <v>2.8522522522522524</v>
      </c>
      <c r="G22" s="47">
        <v>2.4126126126126128</v>
      </c>
      <c r="H22" s="47">
        <v>10.35</v>
      </c>
      <c r="I22" s="42">
        <v>74.58</v>
      </c>
      <c r="J22" s="42">
        <v>1.17</v>
      </c>
      <c r="K22" s="76" t="s">
        <v>328</v>
      </c>
    </row>
    <row r="23" spans="1:11" x14ac:dyDescent="0.25">
      <c r="A23" s="1"/>
      <c r="B23" s="9" t="s">
        <v>33</v>
      </c>
      <c r="C23" s="46"/>
      <c r="D23" s="47">
        <v>2.5</v>
      </c>
      <c r="E23" s="47">
        <v>2.5</v>
      </c>
      <c r="F23" s="42"/>
      <c r="G23" s="42"/>
      <c r="H23" s="42"/>
      <c r="I23" s="42"/>
      <c r="J23" s="42"/>
      <c r="K23" s="33"/>
    </row>
    <row r="24" spans="1:11" x14ac:dyDescent="0.25">
      <c r="A24" s="1"/>
      <c r="B24" s="9" t="s">
        <v>29</v>
      </c>
      <c r="C24" s="46"/>
      <c r="D24" s="47">
        <v>6</v>
      </c>
      <c r="E24" s="47">
        <v>6</v>
      </c>
      <c r="F24" s="42"/>
      <c r="G24" s="47"/>
      <c r="H24" s="47"/>
      <c r="I24" s="42"/>
      <c r="J24" s="42"/>
      <c r="K24" s="33"/>
    </row>
    <row r="25" spans="1:11" x14ac:dyDescent="0.25">
      <c r="A25" s="49"/>
      <c r="B25" s="9" t="s">
        <v>27</v>
      </c>
      <c r="C25" s="46"/>
      <c r="D25" s="47">
        <v>90</v>
      </c>
      <c r="E25" s="47">
        <v>90</v>
      </c>
      <c r="F25" s="42"/>
      <c r="G25" s="47"/>
      <c r="H25" s="47"/>
      <c r="I25" s="42"/>
      <c r="J25" s="42"/>
      <c r="K25" s="33"/>
    </row>
    <row r="26" spans="1:11" x14ac:dyDescent="0.25">
      <c r="A26" s="49"/>
      <c r="B26" s="9" t="s">
        <v>28</v>
      </c>
      <c r="C26" s="46"/>
      <c r="D26" s="47">
        <v>108</v>
      </c>
      <c r="E26" s="47">
        <v>108</v>
      </c>
      <c r="F26" s="42"/>
      <c r="G26" s="47"/>
      <c r="H26" s="47"/>
      <c r="I26" s="42"/>
      <c r="J26" s="42"/>
      <c r="K26" s="33"/>
    </row>
    <row r="27" spans="1:11" ht="30" customHeight="1" x14ac:dyDescent="0.25">
      <c r="A27" s="1" t="s">
        <v>174</v>
      </c>
      <c r="C27" s="67" t="s">
        <v>250</v>
      </c>
      <c r="E27" s="44"/>
      <c r="F27" s="48">
        <v>3.61</v>
      </c>
      <c r="G27" s="47">
        <v>5.83</v>
      </c>
      <c r="H27" s="48">
        <v>15.49</v>
      </c>
      <c r="I27" s="47">
        <v>128.77000000000001</v>
      </c>
      <c r="J27" s="48">
        <v>7.0000000000000007E-2</v>
      </c>
      <c r="K27" s="33" t="s">
        <v>448</v>
      </c>
    </row>
    <row r="28" spans="1:11" x14ac:dyDescent="0.25">
      <c r="A28" s="1"/>
      <c r="B28" s="9" t="s">
        <v>36</v>
      </c>
      <c r="C28" s="46"/>
      <c r="D28" s="48">
        <v>30</v>
      </c>
      <c r="E28" s="47">
        <v>30</v>
      </c>
      <c r="F28" s="48"/>
      <c r="G28" s="47"/>
      <c r="H28" s="48"/>
      <c r="I28" s="47"/>
      <c r="J28" s="48"/>
      <c r="K28" s="33"/>
    </row>
    <row r="29" spans="1:11" x14ac:dyDescent="0.25">
      <c r="A29" s="1"/>
      <c r="B29" s="9" t="s">
        <v>67</v>
      </c>
      <c r="C29" s="46"/>
      <c r="D29" s="48">
        <v>5.0999999999999996</v>
      </c>
      <c r="E29" s="47">
        <v>5</v>
      </c>
      <c r="F29" s="48"/>
      <c r="G29" s="47"/>
      <c r="H29" s="48"/>
      <c r="I29" s="47"/>
      <c r="J29" s="48"/>
      <c r="K29" s="33"/>
    </row>
    <row r="30" spans="1:11" ht="14.25" customHeight="1" thickBot="1" x14ac:dyDescent="0.3">
      <c r="B30" s="9" t="s">
        <v>31</v>
      </c>
      <c r="C30" s="106"/>
      <c r="D30" s="48">
        <v>5</v>
      </c>
      <c r="E30" s="79">
        <v>5</v>
      </c>
      <c r="F30" s="48" t="s">
        <v>3</v>
      </c>
      <c r="G30" s="79"/>
      <c r="H30" s="48"/>
      <c r="I30" s="79"/>
      <c r="J30" s="48"/>
      <c r="K30" s="33"/>
    </row>
    <row r="31" spans="1:11" s="57" customFormat="1" ht="18" customHeight="1" thickBot="1" x14ac:dyDescent="0.3">
      <c r="A31" s="50" t="s">
        <v>37</v>
      </c>
      <c r="B31" s="51"/>
      <c r="C31" s="52">
        <v>409</v>
      </c>
      <c r="D31" s="53"/>
      <c r="E31" s="54"/>
      <c r="F31" s="55">
        <f>F27+F22+F14</f>
        <v>11.802252252252252</v>
      </c>
      <c r="G31" s="55">
        <f t="shared" ref="G31:J31" si="0">G27+G22+G14</f>
        <v>16.642612612612613</v>
      </c>
      <c r="H31" s="55">
        <f t="shared" si="0"/>
        <v>55.3</v>
      </c>
      <c r="I31" s="55">
        <f t="shared" si="0"/>
        <v>419.20000000000005</v>
      </c>
      <c r="J31" s="55">
        <f t="shared" si="0"/>
        <v>2.1</v>
      </c>
      <c r="K31" s="56"/>
    </row>
    <row r="32" spans="1:11" ht="14.25" customHeight="1" x14ac:dyDescent="0.25">
      <c r="A32" s="18"/>
      <c r="B32" s="170" t="s">
        <v>38</v>
      </c>
      <c r="C32" s="46"/>
      <c r="D32" s="42"/>
      <c r="E32" s="47"/>
      <c r="F32" s="47"/>
      <c r="G32" s="47"/>
      <c r="H32" s="47"/>
      <c r="I32" s="42"/>
      <c r="J32" s="42"/>
      <c r="K32" s="33"/>
    </row>
    <row r="33" spans="1:11" x14ac:dyDescent="0.25">
      <c r="A33" s="1" t="s">
        <v>151</v>
      </c>
      <c r="B33" s="15"/>
      <c r="C33" s="46" t="s">
        <v>248</v>
      </c>
      <c r="D33" s="48"/>
      <c r="E33" s="47"/>
      <c r="F33" s="48">
        <v>5.22</v>
      </c>
      <c r="G33" s="47">
        <v>4.5</v>
      </c>
      <c r="H33" s="48">
        <v>10.19</v>
      </c>
      <c r="I33" s="42">
        <v>102</v>
      </c>
      <c r="J33" s="42">
        <v>1.26</v>
      </c>
      <c r="K33" s="33" t="s">
        <v>136</v>
      </c>
    </row>
    <row r="34" spans="1:11" x14ac:dyDescent="0.25">
      <c r="A34" s="1" t="s">
        <v>417</v>
      </c>
      <c r="B34" s="15" t="s">
        <v>157</v>
      </c>
      <c r="C34" s="46"/>
      <c r="D34" s="48">
        <v>185</v>
      </c>
      <c r="E34" s="47">
        <v>180</v>
      </c>
      <c r="F34" s="48"/>
      <c r="G34" s="47"/>
      <c r="H34" s="48"/>
      <c r="I34" s="42"/>
      <c r="J34" s="42"/>
      <c r="K34" s="33"/>
    </row>
    <row r="35" spans="1:11" ht="16.5" thickBot="1" x14ac:dyDescent="0.3">
      <c r="A35" s="1"/>
      <c r="B35" s="15" t="s">
        <v>59</v>
      </c>
      <c r="C35" s="46"/>
      <c r="D35" s="48">
        <v>3</v>
      </c>
      <c r="E35" s="47">
        <v>3</v>
      </c>
      <c r="F35" s="48"/>
      <c r="G35" s="47"/>
      <c r="H35" s="48"/>
      <c r="I35" s="42"/>
      <c r="J35" s="42"/>
      <c r="K35" s="33"/>
    </row>
    <row r="36" spans="1:11" s="57" customFormat="1" ht="16.5" thickBot="1" x14ac:dyDescent="0.3">
      <c r="A36" s="50" t="s">
        <v>37</v>
      </c>
      <c r="B36" s="51"/>
      <c r="C36" s="52">
        <v>183</v>
      </c>
      <c r="D36" s="53"/>
      <c r="E36" s="58"/>
      <c r="F36" s="55">
        <f>F33</f>
        <v>5.22</v>
      </c>
      <c r="G36" s="55">
        <f t="shared" ref="G36:J36" si="1">G33</f>
        <v>4.5</v>
      </c>
      <c r="H36" s="55">
        <f t="shared" si="1"/>
        <v>10.19</v>
      </c>
      <c r="I36" s="55">
        <f t="shared" si="1"/>
        <v>102</v>
      </c>
      <c r="J36" s="55">
        <f t="shared" si="1"/>
        <v>1.26</v>
      </c>
      <c r="K36" s="56"/>
    </row>
    <row r="37" spans="1:11" x14ac:dyDescent="0.25">
      <c r="A37" s="59"/>
      <c r="B37" s="85" t="s">
        <v>39</v>
      </c>
      <c r="C37" s="60"/>
      <c r="D37" s="21"/>
      <c r="E37" s="45"/>
      <c r="F37" s="61"/>
      <c r="G37" s="62"/>
      <c r="H37" s="211"/>
      <c r="I37" s="62"/>
      <c r="J37" s="61"/>
      <c r="K37" s="23"/>
    </row>
    <row r="38" spans="1:11" s="184" customFormat="1" ht="33" customHeight="1" x14ac:dyDescent="0.25">
      <c r="A38" s="203" t="s">
        <v>444</v>
      </c>
      <c r="B38" s="208"/>
      <c r="C38" s="204">
        <v>60</v>
      </c>
      <c r="D38" s="205"/>
      <c r="E38" s="206"/>
      <c r="F38" s="263">
        <v>0.65</v>
      </c>
      <c r="G38" s="258">
        <v>0.11</v>
      </c>
      <c r="H38" s="263">
        <v>5.18</v>
      </c>
      <c r="I38" s="243">
        <v>24.24</v>
      </c>
      <c r="J38" s="205"/>
      <c r="K38" s="286" t="s">
        <v>495</v>
      </c>
    </row>
    <row r="39" spans="1:11" s="184" customFormat="1" ht="16.5" customHeight="1" x14ac:dyDescent="0.25">
      <c r="A39" s="203"/>
      <c r="B39" s="208" t="s">
        <v>80</v>
      </c>
      <c r="C39" s="204"/>
      <c r="D39" s="205">
        <v>57.25</v>
      </c>
      <c r="E39" s="206">
        <v>45.8</v>
      </c>
      <c r="F39" s="263"/>
      <c r="G39" s="258"/>
      <c r="H39" s="207"/>
      <c r="I39" s="284"/>
      <c r="J39" s="205"/>
      <c r="K39" s="285"/>
    </row>
    <row r="40" spans="1:11" s="184" customFormat="1" ht="16.5" customHeight="1" x14ac:dyDescent="0.25">
      <c r="A40" s="203"/>
      <c r="B40" s="208" t="s">
        <v>494</v>
      </c>
      <c r="C40" s="204"/>
      <c r="D40" s="205">
        <v>17.100000000000001</v>
      </c>
      <c r="E40" s="206">
        <v>15</v>
      </c>
      <c r="F40" s="263"/>
      <c r="G40" s="258"/>
      <c r="H40" s="207"/>
      <c r="I40" s="284"/>
      <c r="J40" s="205"/>
      <c r="K40" s="285"/>
    </row>
    <row r="41" spans="1:11" s="184" customFormat="1" ht="16.5" customHeight="1" x14ac:dyDescent="0.25">
      <c r="A41" s="203"/>
      <c r="B41" s="208" t="s">
        <v>59</v>
      </c>
      <c r="C41" s="204"/>
      <c r="D41" s="205">
        <v>3</v>
      </c>
      <c r="E41" s="206">
        <v>3</v>
      </c>
      <c r="F41" s="263"/>
      <c r="G41" s="258"/>
      <c r="H41" s="207"/>
      <c r="I41" s="284"/>
      <c r="J41" s="205"/>
      <c r="K41" s="285"/>
    </row>
    <row r="42" spans="1:11" ht="47.25" x14ac:dyDescent="0.25">
      <c r="A42" s="1" t="s">
        <v>301</v>
      </c>
      <c r="C42" s="49" t="s">
        <v>304</v>
      </c>
      <c r="D42" s="47"/>
      <c r="E42" s="63"/>
      <c r="F42" s="48">
        <v>4.93</v>
      </c>
      <c r="G42" s="47">
        <v>3.8</v>
      </c>
      <c r="H42" s="42">
        <v>12.68</v>
      </c>
      <c r="I42" s="47">
        <v>114.56</v>
      </c>
      <c r="J42" s="48">
        <v>6.18</v>
      </c>
      <c r="K42" s="33" t="s">
        <v>479</v>
      </c>
    </row>
    <row r="43" spans="1:11" x14ac:dyDescent="0.25">
      <c r="A43" s="1"/>
      <c r="B43" s="9" t="s">
        <v>302</v>
      </c>
      <c r="C43" s="65"/>
      <c r="D43" s="47">
        <v>11.97</v>
      </c>
      <c r="E43" s="48">
        <v>11.4</v>
      </c>
      <c r="F43" s="42"/>
      <c r="G43" s="47"/>
      <c r="H43" s="42"/>
      <c r="I43" s="47"/>
      <c r="J43" s="48"/>
      <c r="K43" s="33"/>
    </row>
    <row r="44" spans="1:11" x14ac:dyDescent="0.25">
      <c r="A44" s="1"/>
      <c r="B44" s="9" t="s">
        <v>295</v>
      </c>
      <c r="C44" s="65"/>
      <c r="D44" s="47">
        <v>11.97</v>
      </c>
      <c r="E44" s="48">
        <v>11.4</v>
      </c>
      <c r="F44" s="42"/>
      <c r="G44" s="47"/>
      <c r="H44" s="42"/>
      <c r="I44" s="47"/>
      <c r="J44" s="48"/>
      <c r="K44" s="33"/>
    </row>
    <row r="45" spans="1:11" x14ac:dyDescent="0.25">
      <c r="A45" s="1"/>
      <c r="B45" s="9" t="s">
        <v>40</v>
      </c>
      <c r="C45" s="65"/>
      <c r="D45" s="47">
        <v>1.19</v>
      </c>
      <c r="E45" s="48">
        <v>1</v>
      </c>
      <c r="F45" s="42"/>
      <c r="G45" s="47"/>
      <c r="H45" s="42"/>
      <c r="I45" s="47"/>
      <c r="J45" s="48"/>
      <c r="K45" s="33"/>
    </row>
    <row r="46" spans="1:11" x14ac:dyDescent="0.25">
      <c r="A46" s="1"/>
      <c r="B46" s="9" t="s">
        <v>41</v>
      </c>
      <c r="C46" s="65"/>
      <c r="D46" s="47">
        <v>0.96</v>
      </c>
      <c r="E46" s="48">
        <v>0.8</v>
      </c>
      <c r="F46" s="42"/>
      <c r="G46" s="47"/>
      <c r="H46" s="42"/>
      <c r="I46" s="47"/>
      <c r="J46" s="48"/>
      <c r="K46" s="33"/>
    </row>
    <row r="47" spans="1:11" x14ac:dyDescent="0.25">
      <c r="A47" s="1"/>
      <c r="B47" s="9" t="s">
        <v>42</v>
      </c>
      <c r="C47" s="65"/>
      <c r="D47" s="47">
        <v>1</v>
      </c>
      <c r="E47" s="48">
        <v>1</v>
      </c>
      <c r="F47" s="42"/>
      <c r="G47" s="47"/>
      <c r="H47" s="42"/>
      <c r="I47" s="47"/>
      <c r="J47" s="48"/>
      <c r="K47" s="33"/>
    </row>
    <row r="48" spans="1:11" x14ac:dyDescent="0.25">
      <c r="A48" s="1"/>
      <c r="B48" s="15" t="s">
        <v>186</v>
      </c>
      <c r="C48" s="65"/>
      <c r="D48" s="47">
        <v>0.1</v>
      </c>
      <c r="E48" s="48">
        <v>0.1</v>
      </c>
      <c r="F48" s="42"/>
      <c r="G48" s="47"/>
      <c r="H48" s="42"/>
      <c r="I48" s="47"/>
      <c r="J48" s="48"/>
      <c r="K48" s="33"/>
    </row>
    <row r="49" spans="1:11" x14ac:dyDescent="0.25">
      <c r="A49" s="1"/>
      <c r="B49" s="9" t="s">
        <v>43</v>
      </c>
      <c r="C49" s="65"/>
      <c r="D49" s="47"/>
      <c r="E49" s="48">
        <v>14.3</v>
      </c>
      <c r="F49" s="42"/>
      <c r="G49" s="47"/>
      <c r="H49" s="42"/>
      <c r="I49" s="47"/>
      <c r="J49" s="48"/>
      <c r="K49" s="33"/>
    </row>
    <row r="50" spans="1:11" x14ac:dyDescent="0.25">
      <c r="A50" s="1"/>
      <c r="B50" s="9" t="s">
        <v>167</v>
      </c>
      <c r="C50" s="65"/>
      <c r="D50" s="47"/>
      <c r="E50" s="223">
        <v>10</v>
      </c>
      <c r="F50" s="48"/>
      <c r="G50" s="47"/>
      <c r="H50" s="42"/>
      <c r="I50" s="47"/>
      <c r="J50" s="48"/>
      <c r="K50" s="33"/>
    </row>
    <row r="51" spans="1:11" x14ac:dyDescent="0.25">
      <c r="A51" s="1"/>
      <c r="B51" s="9" t="s">
        <v>44</v>
      </c>
      <c r="C51" s="49"/>
      <c r="D51" s="47">
        <v>79.8</v>
      </c>
      <c r="E51" s="63">
        <v>60</v>
      </c>
      <c r="F51" s="48"/>
      <c r="G51" s="47"/>
      <c r="H51" s="42"/>
      <c r="I51" s="47"/>
      <c r="J51" s="48"/>
      <c r="K51" s="33"/>
    </row>
    <row r="52" spans="1:11" x14ac:dyDescent="0.25">
      <c r="A52" s="1"/>
      <c r="B52" s="9" t="s">
        <v>45</v>
      </c>
      <c r="C52" s="49"/>
      <c r="D52" s="47">
        <v>10</v>
      </c>
      <c r="E52" s="63">
        <v>8</v>
      </c>
      <c r="F52" s="48"/>
      <c r="G52" s="47"/>
      <c r="H52" s="42"/>
      <c r="I52" s="47"/>
      <c r="J52" s="48"/>
      <c r="K52" s="33"/>
    </row>
    <row r="53" spans="1:11" x14ac:dyDescent="0.25">
      <c r="A53" s="1"/>
      <c r="B53" s="9" t="s">
        <v>40</v>
      </c>
      <c r="C53" s="49"/>
      <c r="D53" s="47">
        <v>9.52</v>
      </c>
      <c r="E53" s="63">
        <v>8</v>
      </c>
      <c r="F53" s="48"/>
      <c r="G53" s="47"/>
      <c r="H53" s="42"/>
      <c r="I53" s="47"/>
      <c r="J53" s="48"/>
      <c r="K53" s="33"/>
    </row>
    <row r="54" spans="1:11" x14ac:dyDescent="0.25">
      <c r="A54" s="1"/>
      <c r="B54" s="9" t="s">
        <v>231</v>
      </c>
      <c r="C54" s="49"/>
      <c r="D54" s="47">
        <v>8</v>
      </c>
      <c r="E54" s="63">
        <v>8</v>
      </c>
      <c r="F54" s="48"/>
      <c r="G54" s="47"/>
      <c r="H54" s="42"/>
      <c r="I54" s="47"/>
      <c r="J54" s="48"/>
      <c r="K54" s="33"/>
    </row>
    <row r="55" spans="1:11" x14ac:dyDescent="0.25">
      <c r="A55" s="1"/>
      <c r="B55" s="9" t="s">
        <v>46</v>
      </c>
      <c r="C55" s="49"/>
      <c r="D55" s="47">
        <v>4</v>
      </c>
      <c r="E55" s="63">
        <v>4</v>
      </c>
      <c r="F55" s="48"/>
      <c r="G55" s="47"/>
      <c r="H55" s="42"/>
      <c r="I55" s="47"/>
      <c r="J55" s="48"/>
      <c r="K55" s="33"/>
    </row>
    <row r="56" spans="1:11" x14ac:dyDescent="0.25">
      <c r="A56" s="1"/>
      <c r="B56" s="15" t="s">
        <v>186</v>
      </c>
      <c r="C56" s="49"/>
      <c r="D56" s="47">
        <v>0.7</v>
      </c>
      <c r="E56" s="63">
        <v>0.7</v>
      </c>
      <c r="F56" s="48"/>
      <c r="G56" s="47"/>
      <c r="H56" s="42"/>
      <c r="I56" s="47"/>
      <c r="K56" s="33"/>
    </row>
    <row r="57" spans="1:11" x14ac:dyDescent="0.25">
      <c r="A57" s="1"/>
      <c r="B57" s="9" t="s">
        <v>28</v>
      </c>
      <c r="C57" s="49"/>
      <c r="D57" s="47">
        <v>140</v>
      </c>
      <c r="E57" s="63">
        <v>140</v>
      </c>
      <c r="F57" s="48"/>
      <c r="G57" s="47"/>
      <c r="H57" s="42"/>
      <c r="I57" s="47"/>
      <c r="K57" s="33"/>
    </row>
    <row r="58" spans="1:11" ht="30" x14ac:dyDescent="0.25">
      <c r="A58" s="68" t="s">
        <v>311</v>
      </c>
      <c r="C58" s="49">
        <v>70</v>
      </c>
      <c r="D58" s="47"/>
      <c r="E58" s="48"/>
      <c r="F58" s="69">
        <v>11.793563942557704</v>
      </c>
      <c r="G58" s="70">
        <v>13.085839473578943</v>
      </c>
      <c r="H58" s="69">
        <v>11.514197807912318</v>
      </c>
      <c r="I58" s="70">
        <v>211.06251030041201</v>
      </c>
      <c r="J58" s="48">
        <v>0.84</v>
      </c>
      <c r="K58" s="71" t="s">
        <v>490</v>
      </c>
    </row>
    <row r="59" spans="1:11" x14ac:dyDescent="0.25">
      <c r="A59" s="1"/>
      <c r="B59" s="72" t="s">
        <v>302</v>
      </c>
      <c r="C59" s="49"/>
      <c r="D59" s="47">
        <v>51.16</v>
      </c>
      <c r="E59" s="48">
        <v>49</v>
      </c>
      <c r="F59" s="1"/>
      <c r="G59" s="33"/>
      <c r="H59" s="1"/>
      <c r="I59" s="33"/>
      <c r="J59" s="66"/>
      <c r="K59" s="33"/>
    </row>
    <row r="60" spans="1:11" x14ac:dyDescent="0.25">
      <c r="A60" s="1"/>
      <c r="B60" s="72" t="s">
        <v>295</v>
      </c>
      <c r="C60" s="49"/>
      <c r="D60" s="47">
        <v>51.16</v>
      </c>
      <c r="E60" s="48">
        <v>49</v>
      </c>
      <c r="F60" s="1"/>
      <c r="G60" s="33"/>
      <c r="H60" s="1"/>
      <c r="I60" s="33"/>
      <c r="J60" s="9"/>
      <c r="K60" s="33"/>
    </row>
    <row r="61" spans="1:11" x14ac:dyDescent="0.25">
      <c r="A61" s="1"/>
      <c r="B61" s="72" t="s">
        <v>40</v>
      </c>
      <c r="C61" s="49"/>
      <c r="D61" s="47">
        <v>14.64</v>
      </c>
      <c r="E61" s="48">
        <v>12.3</v>
      </c>
      <c r="F61" s="1"/>
      <c r="G61" s="33"/>
      <c r="H61" s="1"/>
      <c r="I61" s="46"/>
      <c r="J61" s="66"/>
      <c r="K61" s="33"/>
    </row>
    <row r="62" spans="1:11" x14ac:dyDescent="0.25">
      <c r="A62" s="1"/>
      <c r="B62" s="72" t="s">
        <v>175</v>
      </c>
      <c r="C62" s="49"/>
      <c r="D62" s="47">
        <v>11</v>
      </c>
      <c r="E62" s="48">
        <v>11</v>
      </c>
      <c r="F62" s="1"/>
      <c r="G62" s="33"/>
      <c r="H62" s="1"/>
      <c r="I62" s="46"/>
      <c r="J62" s="66"/>
      <c r="K62" s="33"/>
    </row>
    <row r="63" spans="1:11" ht="17.25" customHeight="1" x14ac:dyDescent="0.25">
      <c r="A63" s="1"/>
      <c r="B63" s="72" t="s">
        <v>134</v>
      </c>
      <c r="C63" s="49"/>
      <c r="D63" s="47">
        <v>14.7</v>
      </c>
      <c r="E63" s="48">
        <v>14.7</v>
      </c>
      <c r="F63" s="1"/>
      <c r="G63" s="33"/>
      <c r="H63" s="1"/>
      <c r="I63" s="46"/>
      <c r="J63" s="66"/>
      <c r="K63" s="33"/>
    </row>
    <row r="64" spans="1:11" x14ac:dyDescent="0.25">
      <c r="A64" s="1"/>
      <c r="B64" s="72" t="s">
        <v>86</v>
      </c>
      <c r="C64" s="49"/>
      <c r="D64" s="47">
        <v>4</v>
      </c>
      <c r="E64" s="48">
        <v>4</v>
      </c>
      <c r="F64" s="1"/>
      <c r="G64" s="33"/>
      <c r="H64" s="1"/>
      <c r="I64" s="46"/>
      <c r="J64" s="66"/>
      <c r="K64" s="33"/>
    </row>
    <row r="65" spans="1:11" x14ac:dyDescent="0.25">
      <c r="A65" s="1"/>
      <c r="B65" s="72" t="s">
        <v>186</v>
      </c>
      <c r="C65" s="49"/>
      <c r="D65" s="47">
        <v>0.7</v>
      </c>
      <c r="E65" s="48">
        <v>0.7</v>
      </c>
      <c r="F65" s="1"/>
      <c r="G65" s="33"/>
      <c r="H65" s="1"/>
      <c r="I65" s="46"/>
      <c r="J65" s="66"/>
      <c r="K65" s="33"/>
    </row>
    <row r="66" spans="1:11" x14ac:dyDescent="0.25">
      <c r="A66" s="1"/>
      <c r="B66" s="72" t="s">
        <v>48</v>
      </c>
      <c r="C66" s="49"/>
      <c r="D66" s="47"/>
      <c r="E66" s="48">
        <v>84</v>
      </c>
      <c r="F66" s="1"/>
      <c r="G66" s="33"/>
      <c r="H66" s="1"/>
      <c r="I66" s="46"/>
      <c r="J66" s="66"/>
      <c r="K66" s="33"/>
    </row>
    <row r="67" spans="1:11" x14ac:dyDescent="0.25">
      <c r="A67" s="1"/>
      <c r="B67" s="72" t="s">
        <v>128</v>
      </c>
      <c r="C67" s="49"/>
      <c r="D67" s="47">
        <v>0.8</v>
      </c>
      <c r="E67" s="48">
        <v>0.8</v>
      </c>
      <c r="F67" s="1"/>
      <c r="G67" s="33"/>
      <c r="H67" s="1"/>
      <c r="I67" s="46"/>
      <c r="J67" s="66"/>
      <c r="K67" s="33"/>
    </row>
    <row r="68" spans="1:11" ht="31.5" x14ac:dyDescent="0.25">
      <c r="A68" s="1" t="s">
        <v>182</v>
      </c>
      <c r="C68" s="49" t="s">
        <v>156</v>
      </c>
      <c r="D68" s="47"/>
      <c r="E68" s="63"/>
      <c r="F68" s="42">
        <v>4.09</v>
      </c>
      <c r="G68" s="47">
        <v>5.97</v>
      </c>
      <c r="H68" s="42">
        <v>20.329999999999998</v>
      </c>
      <c r="I68" s="47">
        <v>142.30000000000001</v>
      </c>
      <c r="J68" s="48">
        <v>1.36</v>
      </c>
      <c r="K68" s="64" t="s">
        <v>449</v>
      </c>
    </row>
    <row r="69" spans="1:11" x14ac:dyDescent="0.25">
      <c r="A69" s="1"/>
      <c r="B69" s="9" t="s">
        <v>132</v>
      </c>
      <c r="C69" s="49"/>
      <c r="D69" s="47">
        <v>54.7</v>
      </c>
      <c r="E69" s="63">
        <v>54.7</v>
      </c>
      <c r="F69" s="42"/>
      <c r="G69" s="47"/>
      <c r="H69" s="42"/>
      <c r="I69" s="47"/>
      <c r="J69" s="48"/>
      <c r="K69" s="33"/>
    </row>
    <row r="70" spans="1:11" x14ac:dyDescent="0.25">
      <c r="A70" s="1"/>
      <c r="B70" s="9" t="s">
        <v>134</v>
      </c>
      <c r="C70" s="49"/>
      <c r="D70" s="47">
        <v>82</v>
      </c>
      <c r="E70" s="63">
        <v>82</v>
      </c>
      <c r="F70" s="42"/>
      <c r="G70" s="47"/>
      <c r="H70" s="42"/>
      <c r="I70" s="47"/>
      <c r="J70" s="48"/>
      <c r="K70" s="33"/>
    </row>
    <row r="71" spans="1:11" x14ac:dyDescent="0.25">
      <c r="A71" s="1"/>
      <c r="B71" s="9" t="s">
        <v>186</v>
      </c>
      <c r="C71" s="49"/>
      <c r="D71" s="47">
        <v>0.33</v>
      </c>
      <c r="E71" s="63">
        <v>0.33</v>
      </c>
      <c r="F71" s="42"/>
      <c r="G71" s="47"/>
      <c r="H71" s="42"/>
      <c r="I71" s="47"/>
      <c r="J71" s="48"/>
      <c r="K71" s="33"/>
    </row>
    <row r="72" spans="1:11" x14ac:dyDescent="0.25">
      <c r="A72" s="1"/>
      <c r="B72" s="9" t="s">
        <v>180</v>
      </c>
      <c r="C72" s="49"/>
      <c r="D72" s="47"/>
      <c r="E72" s="63">
        <v>115</v>
      </c>
      <c r="F72" s="42"/>
      <c r="G72" s="47"/>
      <c r="H72" s="42"/>
      <c r="I72" s="47"/>
      <c r="J72" s="48"/>
      <c r="K72" s="33"/>
    </row>
    <row r="73" spans="1:11" x14ac:dyDescent="0.25">
      <c r="B73" s="9" t="s">
        <v>80</v>
      </c>
      <c r="C73" s="49"/>
      <c r="D73" s="47">
        <v>22</v>
      </c>
      <c r="E73" s="48">
        <v>17</v>
      </c>
      <c r="F73" s="42"/>
      <c r="G73" s="47"/>
      <c r="H73" s="48"/>
      <c r="I73" s="47"/>
      <c r="J73" s="48"/>
      <c r="K73" s="33"/>
    </row>
    <row r="74" spans="1:11" x14ac:dyDescent="0.25">
      <c r="B74" s="9" t="s">
        <v>104</v>
      </c>
      <c r="C74" s="49"/>
      <c r="D74" s="47">
        <v>2.4</v>
      </c>
      <c r="E74" s="48">
        <v>2</v>
      </c>
      <c r="F74" s="42"/>
      <c r="G74" s="47"/>
      <c r="H74" s="48"/>
      <c r="I74" s="47"/>
      <c r="J74" s="48"/>
      <c r="K74" s="33"/>
    </row>
    <row r="75" spans="1:11" x14ac:dyDescent="0.25">
      <c r="B75" s="9" t="s">
        <v>181</v>
      </c>
      <c r="C75" s="49"/>
      <c r="D75" s="47"/>
      <c r="E75" s="48">
        <v>130</v>
      </c>
      <c r="F75" s="42"/>
      <c r="G75" s="47"/>
      <c r="H75" s="48"/>
      <c r="I75" s="47"/>
      <c r="J75" s="48"/>
      <c r="K75" s="33"/>
    </row>
    <row r="76" spans="1:11" x14ac:dyDescent="0.25">
      <c r="B76" s="9" t="s">
        <v>56</v>
      </c>
      <c r="C76" s="49"/>
      <c r="D76" s="47">
        <v>3</v>
      </c>
      <c r="E76" s="48">
        <v>3</v>
      </c>
      <c r="F76" s="42"/>
      <c r="G76" s="47"/>
      <c r="H76" s="48"/>
      <c r="I76" s="47"/>
      <c r="J76" s="48"/>
      <c r="K76" s="33"/>
    </row>
    <row r="77" spans="1:11" x14ac:dyDescent="0.25">
      <c r="A77" s="74" t="s">
        <v>262</v>
      </c>
      <c r="C77" s="49">
        <v>180</v>
      </c>
      <c r="D77" s="47"/>
      <c r="E77" s="48"/>
      <c r="F77" s="42">
        <v>0.59532374100719432</v>
      </c>
      <c r="G77" s="47">
        <v>8.0935251798561161E-2</v>
      </c>
      <c r="H77" s="48">
        <v>16.809999999999999</v>
      </c>
      <c r="I77" s="75">
        <v>71.52</v>
      </c>
      <c r="J77" s="66">
        <v>0.65</v>
      </c>
      <c r="K77" s="76" t="s">
        <v>263</v>
      </c>
    </row>
    <row r="78" spans="1:11" x14ac:dyDescent="0.25">
      <c r="A78" s="77"/>
      <c r="B78" s="9" t="s">
        <v>264</v>
      </c>
      <c r="C78" s="49"/>
      <c r="D78" s="47">
        <v>15.3</v>
      </c>
      <c r="E78" s="48">
        <v>15</v>
      </c>
      <c r="F78" s="49"/>
      <c r="G78" s="46"/>
      <c r="H78" s="66"/>
      <c r="I78" s="75"/>
      <c r="J78" s="66"/>
      <c r="K78" s="33"/>
    </row>
    <row r="79" spans="1:11" x14ac:dyDescent="0.25">
      <c r="A79" s="77"/>
      <c r="B79" s="12" t="s">
        <v>29</v>
      </c>
      <c r="C79" s="49"/>
      <c r="D79" s="47">
        <v>6</v>
      </c>
      <c r="E79" s="48">
        <v>6</v>
      </c>
      <c r="F79" s="49"/>
      <c r="G79" s="46"/>
      <c r="H79" s="66"/>
      <c r="I79" s="75"/>
      <c r="J79" s="66"/>
      <c r="K79" s="33"/>
    </row>
    <row r="80" spans="1:11" x14ac:dyDescent="0.25">
      <c r="A80" s="77"/>
      <c r="B80" s="9" t="s">
        <v>64</v>
      </c>
      <c r="C80" s="49"/>
      <c r="D80" s="47">
        <v>183</v>
      </c>
      <c r="E80" s="48">
        <v>183</v>
      </c>
      <c r="F80" s="49"/>
      <c r="G80" s="46"/>
      <c r="H80" s="66"/>
      <c r="I80" s="75"/>
      <c r="J80" s="66"/>
      <c r="K80" s="33"/>
    </row>
    <row r="81" spans="1:11" ht="31.5" x14ac:dyDescent="0.25">
      <c r="A81" s="1" t="s">
        <v>175</v>
      </c>
      <c r="C81" s="49">
        <v>25</v>
      </c>
      <c r="D81" s="47">
        <v>25</v>
      </c>
      <c r="E81" s="63">
        <v>25</v>
      </c>
      <c r="F81" s="47">
        <v>1.9</v>
      </c>
      <c r="G81" s="48">
        <v>0.2</v>
      </c>
      <c r="H81" s="42">
        <v>12.3</v>
      </c>
      <c r="I81" s="47">
        <v>58.75</v>
      </c>
      <c r="J81" s="48">
        <v>0</v>
      </c>
      <c r="K81" s="33" t="s">
        <v>453</v>
      </c>
    </row>
    <row r="82" spans="1:11" ht="32.25" thickBot="1" x14ac:dyDescent="0.3">
      <c r="A82" s="34" t="s">
        <v>208</v>
      </c>
      <c r="B82" s="35"/>
      <c r="C82" s="36">
        <v>45</v>
      </c>
      <c r="D82" s="79">
        <v>45</v>
      </c>
      <c r="E82" s="80">
        <v>45</v>
      </c>
      <c r="F82" s="81">
        <v>2.9729729729729724</v>
      </c>
      <c r="G82" s="79">
        <v>0.54054054054054046</v>
      </c>
      <c r="H82" s="81">
        <v>17.837837837837839</v>
      </c>
      <c r="I82" s="79">
        <v>89.189189189189179</v>
      </c>
      <c r="J82" s="82"/>
      <c r="K82" s="78" t="s">
        <v>458</v>
      </c>
    </row>
    <row r="83" spans="1:11" s="57" customFormat="1" ht="16.5" thickBot="1" x14ac:dyDescent="0.3">
      <c r="A83" s="50" t="s">
        <v>37</v>
      </c>
      <c r="B83" s="51"/>
      <c r="C83" s="83">
        <f>C82+C81+C77+133+C58+180+10+C38</f>
        <v>703</v>
      </c>
      <c r="D83" s="54"/>
      <c r="E83" s="84"/>
      <c r="F83" s="2">
        <f>F82+F81+F77+F68+F58+F42+F38</f>
        <v>26.931860656537868</v>
      </c>
      <c r="G83" s="2">
        <f t="shared" ref="G83:J83" si="2">G82+G81+G77+G68+G58+G42+G38</f>
        <v>23.787315265918043</v>
      </c>
      <c r="H83" s="2">
        <f t="shared" si="2"/>
        <v>96.652035645750175</v>
      </c>
      <c r="I83" s="2">
        <f t="shared" si="2"/>
        <v>711.62169948960127</v>
      </c>
      <c r="J83" s="2">
        <f t="shared" si="2"/>
        <v>9.0299999999999994</v>
      </c>
      <c r="K83" s="56"/>
    </row>
    <row r="84" spans="1:11" ht="31.5" x14ac:dyDescent="0.25">
      <c r="A84" s="1"/>
      <c r="B84" s="85" t="s">
        <v>256</v>
      </c>
      <c r="C84" s="41"/>
      <c r="D84" s="48"/>
      <c r="E84" s="21"/>
      <c r="F84" s="48"/>
      <c r="G84" s="21"/>
      <c r="H84" s="48"/>
      <c r="I84" s="21"/>
      <c r="J84" s="322"/>
      <c r="K84" s="23"/>
    </row>
    <row r="85" spans="1:11" x14ac:dyDescent="0.25">
      <c r="A85" s="86" t="s">
        <v>158</v>
      </c>
      <c r="B85" s="3"/>
      <c r="C85" s="87" t="s">
        <v>163</v>
      </c>
      <c r="D85" s="88"/>
      <c r="E85" s="89"/>
      <c r="F85" s="90">
        <v>11.97</v>
      </c>
      <c r="G85" s="91">
        <v>3.91</v>
      </c>
      <c r="H85" s="90">
        <v>5.87</v>
      </c>
      <c r="I85" s="91">
        <v>106.67</v>
      </c>
      <c r="J85" s="299">
        <v>0.46</v>
      </c>
      <c r="K85" s="33" t="s">
        <v>159</v>
      </c>
    </row>
    <row r="86" spans="1:11" x14ac:dyDescent="0.25">
      <c r="A86" s="86"/>
      <c r="B86" s="3" t="s">
        <v>135</v>
      </c>
      <c r="C86" s="91"/>
      <c r="D86" s="88">
        <v>68.34</v>
      </c>
      <c r="E86" s="89">
        <v>50.25</v>
      </c>
      <c r="F86" s="90"/>
      <c r="G86" s="91"/>
      <c r="H86" s="90"/>
      <c r="I86" s="91"/>
      <c r="J86" s="8"/>
      <c r="K86" s="33"/>
    </row>
    <row r="87" spans="1:11" x14ac:dyDescent="0.25">
      <c r="A87" s="86"/>
      <c r="B87" s="3" t="s">
        <v>93</v>
      </c>
      <c r="C87" s="91"/>
      <c r="D87" s="88"/>
      <c r="E87" s="89">
        <v>39.75</v>
      </c>
      <c r="F87" s="90"/>
      <c r="G87" s="91"/>
      <c r="H87" s="90"/>
      <c r="I87" s="91"/>
      <c r="J87" s="8"/>
      <c r="K87" s="33"/>
    </row>
    <row r="88" spans="1:11" x14ac:dyDescent="0.25">
      <c r="A88" s="86"/>
      <c r="B88" s="72" t="s">
        <v>175</v>
      </c>
      <c r="C88" s="91"/>
      <c r="D88" s="88">
        <v>8.25</v>
      </c>
      <c r="E88" s="89">
        <v>8.25</v>
      </c>
      <c r="F88" s="90"/>
      <c r="G88" s="91"/>
      <c r="H88" s="90"/>
      <c r="I88" s="91"/>
      <c r="J88" s="8"/>
      <c r="K88" s="33"/>
    </row>
    <row r="89" spans="1:11" x14ac:dyDescent="0.25">
      <c r="A89" s="86"/>
      <c r="B89" s="3" t="s">
        <v>55</v>
      </c>
      <c r="C89" s="91"/>
      <c r="D89" s="88">
        <v>6.3</v>
      </c>
      <c r="E89" s="89">
        <v>5.25</v>
      </c>
      <c r="F89" s="90"/>
      <c r="G89" s="91"/>
      <c r="H89" s="90"/>
      <c r="I89" s="91"/>
      <c r="J89" s="8"/>
      <c r="K89" s="33"/>
    </row>
    <row r="90" spans="1:11" x14ac:dyDescent="0.25">
      <c r="A90" s="86"/>
      <c r="B90" s="3" t="s">
        <v>160</v>
      </c>
      <c r="C90" s="91"/>
      <c r="D90" s="88">
        <v>12</v>
      </c>
      <c r="E90" s="89">
        <v>12</v>
      </c>
      <c r="F90" s="90"/>
      <c r="G90" s="91"/>
      <c r="H90" s="90"/>
      <c r="I90" s="91"/>
      <c r="J90" s="8"/>
      <c r="K90" s="33"/>
    </row>
    <row r="91" spans="1:11" x14ac:dyDescent="0.25">
      <c r="A91" s="86"/>
      <c r="B91" s="3" t="s">
        <v>56</v>
      </c>
      <c r="C91" s="91"/>
      <c r="D91" s="88">
        <v>2.25</v>
      </c>
      <c r="E91" s="89">
        <v>2.25</v>
      </c>
      <c r="F91" s="90"/>
      <c r="G91" s="91"/>
      <c r="H91" s="90"/>
      <c r="I91" s="91"/>
      <c r="J91" s="8"/>
      <c r="K91" s="33"/>
    </row>
    <row r="92" spans="1:11" x14ac:dyDescent="0.25">
      <c r="A92" s="86"/>
      <c r="B92" s="15" t="s">
        <v>186</v>
      </c>
      <c r="C92" s="91"/>
      <c r="D92" s="88">
        <v>0.4</v>
      </c>
      <c r="E92" s="89">
        <v>0.4</v>
      </c>
      <c r="F92" s="90"/>
      <c r="G92" s="91"/>
      <c r="H92" s="90"/>
      <c r="I92" s="91"/>
      <c r="J92" s="8"/>
      <c r="K92" s="33"/>
    </row>
    <row r="93" spans="1:11" x14ac:dyDescent="0.25">
      <c r="A93" s="86"/>
      <c r="B93" s="3" t="s">
        <v>46</v>
      </c>
      <c r="C93" s="91"/>
      <c r="D93" s="88">
        <v>1</v>
      </c>
      <c r="E93" s="89">
        <v>1</v>
      </c>
      <c r="F93" s="90"/>
      <c r="G93" s="91"/>
      <c r="H93" s="90"/>
      <c r="I93" s="91"/>
      <c r="J93" s="8"/>
      <c r="K93" s="33"/>
    </row>
    <row r="94" spans="1:11" x14ac:dyDescent="0.25">
      <c r="A94" s="86"/>
      <c r="B94" s="3" t="s">
        <v>178</v>
      </c>
      <c r="C94" s="91"/>
      <c r="D94" s="88"/>
      <c r="E94" s="89">
        <v>60</v>
      </c>
      <c r="F94" s="90"/>
      <c r="G94" s="91"/>
      <c r="H94" s="90"/>
      <c r="I94" s="91"/>
      <c r="J94" s="8"/>
      <c r="K94" s="33"/>
    </row>
    <row r="95" spans="1:11" x14ac:dyDescent="0.25">
      <c r="A95" s="86"/>
      <c r="B95" s="86" t="s">
        <v>161</v>
      </c>
      <c r="C95" s="89"/>
      <c r="D95" s="88"/>
      <c r="E95" s="89"/>
      <c r="F95" s="90"/>
      <c r="G95" s="91"/>
      <c r="H95" s="90"/>
      <c r="I95" s="91"/>
      <c r="J95" s="8"/>
      <c r="K95" s="33"/>
    </row>
    <row r="96" spans="1:11" x14ac:dyDescent="0.25">
      <c r="A96" s="86"/>
      <c r="B96" s="12" t="s">
        <v>160</v>
      </c>
      <c r="C96" s="89"/>
      <c r="D96" s="88">
        <v>10</v>
      </c>
      <c r="E96" s="89">
        <v>10</v>
      </c>
      <c r="F96" s="90"/>
      <c r="G96" s="91"/>
      <c r="H96" s="90"/>
      <c r="I96" s="91"/>
      <c r="J96" s="8"/>
      <c r="K96" s="33"/>
    </row>
    <row r="97" spans="1:11" x14ac:dyDescent="0.25">
      <c r="A97" s="86"/>
      <c r="B97" s="12" t="s">
        <v>56</v>
      </c>
      <c r="C97" s="89"/>
      <c r="D97" s="88">
        <v>1.1000000000000001</v>
      </c>
      <c r="E97" s="89">
        <v>1.1000000000000001</v>
      </c>
      <c r="F97" s="90"/>
      <c r="G97" s="91"/>
      <c r="H97" s="90"/>
      <c r="I97" s="91"/>
      <c r="J97" s="8"/>
      <c r="K97" s="33"/>
    </row>
    <row r="98" spans="1:11" x14ac:dyDescent="0.25">
      <c r="A98" s="86"/>
      <c r="B98" s="12" t="s">
        <v>50</v>
      </c>
      <c r="C98" s="89"/>
      <c r="D98" s="88">
        <v>1.1000000000000001</v>
      </c>
      <c r="E98" s="89">
        <v>1.1000000000000001</v>
      </c>
      <c r="F98" s="90"/>
      <c r="G98" s="91"/>
      <c r="H98" s="90"/>
      <c r="I98" s="91"/>
      <c r="J98" s="8"/>
      <c r="K98" s="33"/>
    </row>
    <row r="99" spans="1:11" x14ac:dyDescent="0.25">
      <c r="A99" s="86"/>
      <c r="B99" s="12" t="s">
        <v>28</v>
      </c>
      <c r="C99" s="89"/>
      <c r="D99" s="88">
        <v>10</v>
      </c>
      <c r="E99" s="89">
        <v>10</v>
      </c>
      <c r="F99" s="90"/>
      <c r="G99" s="91"/>
      <c r="H99" s="90"/>
      <c r="I99" s="91"/>
      <c r="J99" s="8"/>
      <c r="K99" s="33"/>
    </row>
    <row r="100" spans="1:11" x14ac:dyDescent="0.25">
      <c r="A100" s="86"/>
      <c r="B100" s="12" t="s">
        <v>29</v>
      </c>
      <c r="C100" s="89"/>
      <c r="D100" s="88">
        <v>0.2</v>
      </c>
      <c r="E100" s="89">
        <v>0.2</v>
      </c>
      <c r="F100" s="90"/>
      <c r="G100" s="91"/>
      <c r="H100" s="90"/>
      <c r="I100" s="91"/>
      <c r="J100" s="8"/>
      <c r="K100" s="33"/>
    </row>
    <row r="101" spans="1:11" x14ac:dyDescent="0.25">
      <c r="A101" s="86"/>
      <c r="B101" s="15" t="s">
        <v>186</v>
      </c>
      <c r="C101" s="89"/>
      <c r="D101" s="88">
        <v>0.13</v>
      </c>
      <c r="E101" s="89">
        <v>0.13</v>
      </c>
      <c r="F101" s="90"/>
      <c r="G101" s="91"/>
      <c r="H101" s="90"/>
      <c r="I101" s="91"/>
      <c r="J101" s="8"/>
      <c r="K101" s="33"/>
    </row>
    <row r="102" spans="1:11" x14ac:dyDescent="0.25">
      <c r="A102" s="86"/>
      <c r="B102" s="12" t="s">
        <v>162</v>
      </c>
      <c r="C102" s="89"/>
      <c r="D102" s="88"/>
      <c r="E102" s="89">
        <v>20</v>
      </c>
      <c r="F102" s="90"/>
      <c r="G102" s="91"/>
      <c r="H102" s="90"/>
      <c r="I102" s="91"/>
      <c r="J102" s="8"/>
      <c r="K102" s="33"/>
    </row>
    <row r="103" spans="1:11" x14ac:dyDescent="0.25">
      <c r="A103" s="1" t="s">
        <v>57</v>
      </c>
      <c r="C103" s="46">
        <v>140</v>
      </c>
      <c r="D103" s="48"/>
      <c r="E103" s="47"/>
      <c r="F103" s="48">
        <v>2.8613445378151261</v>
      </c>
      <c r="G103" s="47">
        <v>4.4831932773109244</v>
      </c>
      <c r="H103" s="48">
        <v>19.079999999999998</v>
      </c>
      <c r="I103" s="47">
        <v>128.1</v>
      </c>
      <c r="J103" s="48">
        <v>16.96</v>
      </c>
      <c r="K103" s="33" t="s">
        <v>450</v>
      </c>
    </row>
    <row r="104" spans="1:11" x14ac:dyDescent="0.25">
      <c r="A104" s="1"/>
      <c r="B104" s="9" t="s">
        <v>44</v>
      </c>
      <c r="C104" s="46"/>
      <c r="D104" s="48">
        <v>159.6</v>
      </c>
      <c r="E104" s="47">
        <v>119.7</v>
      </c>
      <c r="F104" s="48"/>
      <c r="G104" s="47"/>
      <c r="H104" s="48"/>
      <c r="I104" s="47"/>
      <c r="J104" s="48"/>
      <c r="K104" s="33"/>
    </row>
    <row r="105" spans="1:11" x14ac:dyDescent="0.25">
      <c r="A105" s="1"/>
      <c r="B105" s="9" t="s">
        <v>27</v>
      </c>
      <c r="C105" s="46"/>
      <c r="D105" s="48">
        <v>22.12</v>
      </c>
      <c r="E105" s="47">
        <v>21</v>
      </c>
      <c r="F105" s="48"/>
      <c r="G105" s="47"/>
      <c r="H105" s="48"/>
      <c r="I105" s="47"/>
      <c r="J105" s="48"/>
      <c r="K105" s="33"/>
    </row>
    <row r="106" spans="1:11" x14ac:dyDescent="0.25">
      <c r="A106" s="1"/>
      <c r="B106" s="9" t="s">
        <v>31</v>
      </c>
      <c r="C106" s="46"/>
      <c r="D106" s="48">
        <v>5</v>
      </c>
      <c r="E106" s="47">
        <v>5</v>
      </c>
      <c r="F106" s="48"/>
      <c r="G106" s="47"/>
      <c r="H106" s="48"/>
      <c r="I106" s="47"/>
      <c r="J106" s="48"/>
      <c r="K106" s="33"/>
    </row>
    <row r="107" spans="1:11" x14ac:dyDescent="0.25">
      <c r="A107" s="1"/>
      <c r="B107" s="15" t="s">
        <v>186</v>
      </c>
      <c r="C107" s="46"/>
      <c r="D107" s="48">
        <v>0.52</v>
      </c>
      <c r="E107" s="47">
        <v>0.52</v>
      </c>
      <c r="F107" s="48"/>
      <c r="G107" s="47"/>
      <c r="H107" s="48"/>
      <c r="I107" s="47"/>
      <c r="J107" s="48"/>
      <c r="K107" s="33"/>
    </row>
    <row r="108" spans="1:11" ht="21.75" customHeight="1" x14ac:dyDescent="0.25">
      <c r="A108" s="1" t="s">
        <v>58</v>
      </c>
      <c r="C108" s="46" t="s">
        <v>249</v>
      </c>
      <c r="D108" s="48"/>
      <c r="E108" s="47"/>
      <c r="F108" s="48">
        <v>6.3063063063063057E-2</v>
      </c>
      <c r="G108" s="47">
        <v>1.8018018018018018E-2</v>
      </c>
      <c r="H108" s="48">
        <v>6.0138296664991309</v>
      </c>
      <c r="I108" s="47">
        <v>23.935212957408517</v>
      </c>
      <c r="J108" s="48">
        <v>0.03</v>
      </c>
      <c r="K108" s="71" t="s">
        <v>451</v>
      </c>
    </row>
    <row r="109" spans="1:11" x14ac:dyDescent="0.25">
      <c r="A109" s="1"/>
      <c r="B109" s="9" t="s">
        <v>207</v>
      </c>
      <c r="C109" s="46"/>
      <c r="D109" s="48">
        <v>0.45</v>
      </c>
      <c r="E109" s="47">
        <v>0.45</v>
      </c>
      <c r="F109" s="48"/>
      <c r="G109" s="47"/>
      <c r="H109" s="48"/>
      <c r="I109" s="47"/>
      <c r="J109" s="48"/>
      <c r="K109" s="33"/>
    </row>
    <row r="110" spans="1:11" x14ac:dyDescent="0.25">
      <c r="A110" s="1"/>
      <c r="B110" s="9" t="s">
        <v>59</v>
      </c>
      <c r="C110" s="46"/>
      <c r="D110" s="48">
        <v>6</v>
      </c>
      <c r="E110" s="47">
        <v>6</v>
      </c>
      <c r="F110" s="48"/>
      <c r="G110" s="47"/>
      <c r="H110" s="48"/>
      <c r="I110" s="47"/>
      <c r="J110" s="48"/>
      <c r="K110" s="33"/>
    </row>
    <row r="111" spans="1:11" x14ac:dyDescent="0.25">
      <c r="A111" s="1"/>
      <c r="B111" s="9" t="s">
        <v>28</v>
      </c>
      <c r="C111" s="46"/>
      <c r="D111" s="48">
        <v>180</v>
      </c>
      <c r="E111" s="47">
        <v>180</v>
      </c>
      <c r="F111" s="48"/>
      <c r="G111" s="47"/>
      <c r="H111" s="48"/>
      <c r="I111" s="47"/>
      <c r="J111" s="48"/>
      <c r="K111" s="33"/>
    </row>
    <row r="112" spans="1:11" ht="32.25" customHeight="1" thickBot="1" x14ac:dyDescent="0.3">
      <c r="A112" s="9" t="s">
        <v>187</v>
      </c>
      <c r="B112" s="9" t="s">
        <v>71</v>
      </c>
      <c r="C112" s="46">
        <v>20</v>
      </c>
      <c r="D112" s="48">
        <v>20</v>
      </c>
      <c r="E112" s="47">
        <v>20</v>
      </c>
      <c r="F112" s="48">
        <v>0.75</v>
      </c>
      <c r="G112" s="47">
        <v>6.1</v>
      </c>
      <c r="H112" s="48">
        <v>12.5</v>
      </c>
      <c r="I112" s="47">
        <v>108.5</v>
      </c>
      <c r="J112" s="48"/>
      <c r="K112" s="215" t="s">
        <v>452</v>
      </c>
    </row>
    <row r="113" spans="1:11" ht="31.5" customHeight="1" thickBot="1" x14ac:dyDescent="0.3">
      <c r="A113" s="1" t="s">
        <v>175</v>
      </c>
      <c r="C113" s="46">
        <v>30</v>
      </c>
      <c r="D113" s="48">
        <v>30</v>
      </c>
      <c r="E113" s="47">
        <v>30</v>
      </c>
      <c r="F113" s="48">
        <v>2.2799999999999998</v>
      </c>
      <c r="G113" s="47">
        <v>0.24</v>
      </c>
      <c r="H113" s="48">
        <v>14.76</v>
      </c>
      <c r="I113" s="47">
        <v>70.5</v>
      </c>
      <c r="J113" s="48">
        <v>0</v>
      </c>
      <c r="K113" s="300" t="s">
        <v>453</v>
      </c>
    </row>
    <row r="114" spans="1:11" x14ac:dyDescent="0.25">
      <c r="A114" s="86" t="s">
        <v>52</v>
      </c>
      <c r="B114" s="12"/>
      <c r="C114" s="89">
        <v>100</v>
      </c>
      <c r="D114" s="88">
        <v>100</v>
      </c>
      <c r="E114" s="89">
        <v>100</v>
      </c>
      <c r="F114" s="90">
        <v>0.4</v>
      </c>
      <c r="G114" s="91">
        <v>0.4</v>
      </c>
      <c r="H114" s="90">
        <v>9.8000000000000007</v>
      </c>
      <c r="I114" s="91">
        <v>47</v>
      </c>
      <c r="J114" s="90">
        <v>10</v>
      </c>
      <c r="K114" s="33" t="s">
        <v>139</v>
      </c>
    </row>
    <row r="115" spans="1:11" ht="16.5" thickBot="1" x14ac:dyDescent="0.3">
      <c r="A115" s="86" t="s">
        <v>261</v>
      </c>
      <c r="B115" s="3"/>
      <c r="C115" s="92"/>
      <c r="D115" s="88"/>
      <c r="E115" s="93"/>
      <c r="F115" s="90"/>
      <c r="G115" s="92"/>
      <c r="H115" s="90"/>
      <c r="I115" s="92"/>
      <c r="J115" s="8"/>
      <c r="K115" s="78" t="s">
        <v>464</v>
      </c>
    </row>
    <row r="116" spans="1:11" s="57" customFormat="1" ht="16.5" thickBot="1" x14ac:dyDescent="0.3">
      <c r="A116" s="50" t="s">
        <v>37</v>
      </c>
      <c r="B116" s="51"/>
      <c r="C116" s="52">
        <v>556</v>
      </c>
      <c r="D116" s="94"/>
      <c r="E116" s="54"/>
      <c r="F116" s="55">
        <f>F85+F103+F108+F112+F113+F114</f>
        <v>18.324407600878189</v>
      </c>
      <c r="G116" s="55">
        <f t="shared" ref="G116:J116" si="3">G85+G103+G108+G112+G113+G114</f>
        <v>15.151211295328944</v>
      </c>
      <c r="H116" s="55">
        <f t="shared" si="3"/>
        <v>68.023829666499125</v>
      </c>
      <c r="I116" s="55">
        <f t="shared" si="3"/>
        <v>484.70521295740849</v>
      </c>
      <c r="J116" s="55">
        <f t="shared" si="3"/>
        <v>27.450000000000003</v>
      </c>
      <c r="K116" s="58"/>
    </row>
    <row r="117" spans="1:11" s="57" customFormat="1" ht="16.5" thickBot="1" x14ac:dyDescent="0.3">
      <c r="A117" s="50" t="s">
        <v>60</v>
      </c>
      <c r="B117" s="95"/>
      <c r="C117" s="251">
        <f>C31+C36+C83+C116</f>
        <v>1851</v>
      </c>
      <c r="D117" s="96"/>
      <c r="E117" s="96"/>
      <c r="F117" s="55">
        <f>F31+F36+F83+F116</f>
        <v>62.278520509668311</v>
      </c>
      <c r="G117" s="96">
        <f>G31+G36+G83+G116</f>
        <v>60.081139173859597</v>
      </c>
      <c r="H117" s="96">
        <f>H31+H36+H83+H116</f>
        <v>230.16586531224931</v>
      </c>
      <c r="I117" s="96">
        <f>I31+I36+I83+I116</f>
        <v>1717.5269124470099</v>
      </c>
      <c r="J117" s="96">
        <f>J31+J36+J83+J116</f>
        <v>39.840000000000003</v>
      </c>
      <c r="K117" s="56"/>
    </row>
    <row r="118" spans="1:11" x14ac:dyDescent="0.25">
      <c r="C118" s="97"/>
      <c r="D118" s="98"/>
      <c r="E118" s="48"/>
      <c r="F118" s="48"/>
      <c r="G118" s="48"/>
      <c r="H118" s="48"/>
      <c r="I118" s="322"/>
      <c r="J118" s="99"/>
    </row>
    <row r="119" spans="1:11" ht="16.5" thickBot="1" x14ac:dyDescent="0.3">
      <c r="A119" s="164" t="s">
        <v>61</v>
      </c>
      <c r="B119" s="15"/>
      <c r="C119" s="15"/>
      <c r="D119" s="16"/>
      <c r="I119" s="100"/>
      <c r="J119" s="100"/>
      <c r="K119" s="35"/>
    </row>
    <row r="120" spans="1:11" ht="32.25" customHeight="1" x14ac:dyDescent="0.25">
      <c r="A120" s="18" t="s">
        <v>5</v>
      </c>
      <c r="B120" s="19"/>
      <c r="C120" s="41" t="s">
        <v>6</v>
      </c>
      <c r="D120" s="323" t="s">
        <v>7</v>
      </c>
      <c r="E120" s="323" t="s">
        <v>7</v>
      </c>
      <c r="F120" s="812" t="s">
        <v>8</v>
      </c>
      <c r="G120" s="813"/>
      <c r="H120" s="814"/>
      <c r="I120" s="321" t="s">
        <v>9</v>
      </c>
      <c r="J120" s="321" t="s">
        <v>10</v>
      </c>
      <c r="K120" s="41" t="s">
        <v>62</v>
      </c>
    </row>
    <row r="121" spans="1:11" ht="16.5" thickBot="1" x14ac:dyDescent="0.3">
      <c r="A121" s="101" t="s">
        <v>12</v>
      </c>
      <c r="B121" s="102"/>
      <c r="C121" s="103" t="s">
        <v>13</v>
      </c>
      <c r="D121" s="104" t="s">
        <v>14</v>
      </c>
      <c r="E121" s="105" t="s">
        <v>14</v>
      </c>
      <c r="F121" s="815"/>
      <c r="G121" s="816"/>
      <c r="H121" s="817"/>
      <c r="I121" s="27" t="s">
        <v>15</v>
      </c>
      <c r="J121" s="27"/>
      <c r="K121" s="103" t="s">
        <v>63</v>
      </c>
    </row>
    <row r="122" spans="1:11" ht="16.5" thickBot="1" x14ac:dyDescent="0.3">
      <c r="A122" s="34"/>
      <c r="B122" s="35"/>
      <c r="C122" s="106"/>
      <c r="D122" s="37" t="s">
        <v>16</v>
      </c>
      <c r="E122" s="80" t="s">
        <v>17</v>
      </c>
      <c r="F122" s="37" t="s">
        <v>18</v>
      </c>
      <c r="G122" s="38" t="s">
        <v>19</v>
      </c>
      <c r="H122" s="37" t="s">
        <v>20</v>
      </c>
      <c r="I122" s="38" t="s">
        <v>21</v>
      </c>
      <c r="J122" s="38" t="s">
        <v>22</v>
      </c>
      <c r="K122" s="78"/>
    </row>
    <row r="123" spans="1:11" x14ac:dyDescent="0.25">
      <c r="A123" s="18"/>
      <c r="B123" s="170" t="s">
        <v>23</v>
      </c>
      <c r="C123" s="41"/>
      <c r="D123" s="322"/>
      <c r="E123" s="43"/>
      <c r="F123" s="99"/>
      <c r="G123" s="43"/>
      <c r="H123" s="99"/>
      <c r="I123" s="43"/>
      <c r="J123" s="99"/>
      <c r="K123" s="33"/>
    </row>
    <row r="124" spans="1:11" ht="31.5" x14ac:dyDescent="0.25">
      <c r="A124" s="1" t="s">
        <v>243</v>
      </c>
      <c r="C124" s="46" t="s">
        <v>248</v>
      </c>
      <c r="D124" s="48"/>
      <c r="E124" s="47"/>
      <c r="F124" s="48">
        <v>4.8099999999999996</v>
      </c>
      <c r="G124" s="47">
        <v>7.85</v>
      </c>
      <c r="H124" s="48">
        <v>29.38</v>
      </c>
      <c r="I124" s="47">
        <v>207.32</v>
      </c>
      <c r="J124" s="48">
        <v>0.86</v>
      </c>
      <c r="K124" s="33" t="s">
        <v>228</v>
      </c>
    </row>
    <row r="125" spans="1:11" x14ac:dyDescent="0.25">
      <c r="A125" s="1"/>
      <c r="B125" s="9" t="s">
        <v>227</v>
      </c>
      <c r="C125" s="46"/>
      <c r="D125" s="48">
        <v>22.5</v>
      </c>
      <c r="E125" s="47">
        <v>22.5</v>
      </c>
      <c r="F125" s="48"/>
      <c r="G125" s="47"/>
      <c r="H125" s="48"/>
      <c r="I125" s="47"/>
      <c r="J125" s="48"/>
      <c r="K125" s="33"/>
    </row>
    <row r="126" spans="1:11" x14ac:dyDescent="0.25">
      <c r="A126" s="1"/>
      <c r="B126" s="9" t="s">
        <v>27</v>
      </c>
      <c r="C126" s="46"/>
      <c r="D126" s="48">
        <v>90</v>
      </c>
      <c r="E126" s="47">
        <v>90</v>
      </c>
      <c r="F126" s="48"/>
      <c r="G126" s="47"/>
      <c r="H126" s="48"/>
      <c r="I126" s="47"/>
      <c r="J126" s="48"/>
      <c r="K126" s="33"/>
    </row>
    <row r="127" spans="1:11" x14ac:dyDescent="0.25">
      <c r="A127" s="1"/>
      <c r="B127" s="9" t="s">
        <v>64</v>
      </c>
      <c r="C127" s="46"/>
      <c r="D127" s="48">
        <v>68</v>
      </c>
      <c r="E127" s="47">
        <v>68</v>
      </c>
      <c r="F127" s="48"/>
      <c r="G127" s="47"/>
      <c r="H127" s="48"/>
      <c r="I127" s="47"/>
      <c r="J127" s="48"/>
      <c r="K127" s="33"/>
    </row>
    <row r="128" spans="1:11" x14ac:dyDescent="0.25">
      <c r="A128" s="1"/>
      <c r="B128" s="9" t="s">
        <v>29</v>
      </c>
      <c r="C128" s="46"/>
      <c r="D128" s="48">
        <v>2.5</v>
      </c>
      <c r="E128" s="47">
        <v>2.5</v>
      </c>
      <c r="F128" s="48"/>
      <c r="G128" s="47"/>
      <c r="H128" s="48"/>
      <c r="I128" s="47"/>
      <c r="J128" s="48"/>
      <c r="K128" s="33"/>
    </row>
    <row r="129" spans="1:11" x14ac:dyDescent="0.25">
      <c r="A129" s="1"/>
      <c r="B129" s="9" t="s">
        <v>186</v>
      </c>
      <c r="C129" s="46"/>
      <c r="D129" s="48">
        <v>0.5</v>
      </c>
      <c r="E129" s="47">
        <v>0.5</v>
      </c>
      <c r="F129" s="48"/>
      <c r="G129" s="47"/>
      <c r="H129" s="48"/>
      <c r="I129" s="47"/>
      <c r="J129" s="48"/>
      <c r="K129" s="33"/>
    </row>
    <row r="130" spans="1:11" x14ac:dyDescent="0.25">
      <c r="A130" s="1"/>
      <c r="B130" s="15" t="s">
        <v>31</v>
      </c>
      <c r="C130" s="46"/>
      <c r="D130" s="48">
        <v>3</v>
      </c>
      <c r="E130" s="47">
        <v>3</v>
      </c>
      <c r="F130" s="48"/>
      <c r="G130" s="47"/>
      <c r="H130" s="48"/>
      <c r="I130" s="47"/>
      <c r="J130" s="48"/>
      <c r="K130" s="33"/>
    </row>
    <row r="131" spans="1:11" x14ac:dyDescent="0.25">
      <c r="A131" s="68" t="s">
        <v>65</v>
      </c>
      <c r="B131" s="72"/>
      <c r="C131" s="327" t="s">
        <v>249</v>
      </c>
      <c r="D131" s="294"/>
      <c r="E131" s="295"/>
      <c r="F131" s="138">
        <v>3.6702000000000004</v>
      </c>
      <c r="G131" s="70">
        <v>3.1896</v>
      </c>
      <c r="H131" s="138">
        <v>10.87</v>
      </c>
      <c r="I131" s="70">
        <v>90.78</v>
      </c>
      <c r="J131" s="138">
        <v>1.43</v>
      </c>
      <c r="K131" s="76" t="s">
        <v>454</v>
      </c>
    </row>
    <row r="132" spans="1:11" x14ac:dyDescent="0.25">
      <c r="A132" s="68"/>
      <c r="B132" s="72" t="s">
        <v>66</v>
      </c>
      <c r="C132" s="327"/>
      <c r="D132" s="138">
        <v>2</v>
      </c>
      <c r="E132" s="70">
        <v>2</v>
      </c>
      <c r="F132" s="138"/>
      <c r="G132" s="70"/>
      <c r="H132" s="138"/>
      <c r="I132" s="70"/>
      <c r="J132" s="138"/>
      <c r="K132" s="76"/>
    </row>
    <row r="133" spans="1:11" x14ac:dyDescent="0.25">
      <c r="A133" s="68"/>
      <c r="B133" s="72" t="s">
        <v>29</v>
      </c>
      <c r="C133" s="327"/>
      <c r="D133" s="138">
        <v>6</v>
      </c>
      <c r="E133" s="70">
        <v>6</v>
      </c>
      <c r="F133" s="138"/>
      <c r="G133" s="70"/>
      <c r="H133" s="138"/>
      <c r="I133" s="70"/>
      <c r="J133" s="138"/>
      <c r="K133" s="76"/>
    </row>
    <row r="134" spans="1:11" x14ac:dyDescent="0.25">
      <c r="A134" s="296"/>
      <c r="B134" s="72" t="s">
        <v>27</v>
      </c>
      <c r="C134" s="327"/>
      <c r="D134" s="138">
        <v>110</v>
      </c>
      <c r="E134" s="70">
        <v>110</v>
      </c>
      <c r="F134" s="138"/>
      <c r="G134" s="70"/>
      <c r="H134" s="138"/>
      <c r="I134" s="70"/>
      <c r="J134" s="138"/>
      <c r="K134" s="76"/>
    </row>
    <row r="135" spans="1:11" x14ac:dyDescent="0.25">
      <c r="A135" s="296"/>
      <c r="B135" s="72" t="s">
        <v>28</v>
      </c>
      <c r="C135" s="327"/>
      <c r="D135" s="138">
        <v>80</v>
      </c>
      <c r="E135" s="70">
        <v>80</v>
      </c>
      <c r="F135" s="138"/>
      <c r="G135" s="70"/>
      <c r="H135" s="138"/>
      <c r="I135" s="70"/>
      <c r="J135" s="138"/>
      <c r="K135" s="76"/>
    </row>
    <row r="136" spans="1:11" x14ac:dyDescent="0.25">
      <c r="A136" s="1" t="s">
        <v>179</v>
      </c>
      <c r="C136" s="46" t="s">
        <v>35</v>
      </c>
      <c r="D136" s="32"/>
      <c r="E136" s="44"/>
      <c r="F136" s="42">
        <v>2.2922522522522524</v>
      </c>
      <c r="G136" s="47">
        <v>4.5008708708708705</v>
      </c>
      <c r="H136" s="48">
        <v>15.49</v>
      </c>
      <c r="I136" s="42">
        <v>111.67867867867868</v>
      </c>
      <c r="J136" s="42"/>
      <c r="K136" s="33" t="s">
        <v>480</v>
      </c>
    </row>
    <row r="137" spans="1:11" x14ac:dyDescent="0.25">
      <c r="A137" s="1"/>
      <c r="B137" s="9" t="s">
        <v>36</v>
      </c>
      <c r="C137" s="46"/>
      <c r="D137" s="42">
        <v>30</v>
      </c>
      <c r="E137" s="47">
        <v>30</v>
      </c>
      <c r="F137" s="42"/>
      <c r="G137" s="47"/>
      <c r="H137" s="47"/>
      <c r="I137" s="42"/>
      <c r="J137" s="42"/>
      <c r="K137" s="33"/>
    </row>
    <row r="138" spans="1:11" ht="16.5" thickBot="1" x14ac:dyDescent="0.3">
      <c r="A138" s="1"/>
      <c r="B138" s="9" t="s">
        <v>31</v>
      </c>
      <c r="C138" s="46"/>
      <c r="D138" s="42">
        <v>5</v>
      </c>
      <c r="E138" s="47">
        <v>5</v>
      </c>
      <c r="F138" s="42" t="s">
        <v>3</v>
      </c>
      <c r="G138" s="47"/>
      <c r="H138" s="47"/>
      <c r="I138" s="42"/>
      <c r="J138" s="42"/>
      <c r="K138" s="33"/>
    </row>
    <row r="139" spans="1:11" s="57" customFormat="1" ht="16.5" thickBot="1" x14ac:dyDescent="0.3">
      <c r="A139" s="50" t="s">
        <v>37</v>
      </c>
      <c r="B139" s="51"/>
      <c r="C139" s="52">
        <v>404</v>
      </c>
      <c r="D139" s="54"/>
      <c r="E139" s="54"/>
      <c r="F139" s="2">
        <f>SUM(F124:F138)</f>
        <v>10.772452252252252</v>
      </c>
      <c r="G139" s="2">
        <f t="shared" ref="G139:J139" si="4">SUM(G124:G138)</f>
        <v>15.54047087087087</v>
      </c>
      <c r="H139" s="2">
        <f t="shared" si="4"/>
        <v>55.74</v>
      </c>
      <c r="I139" s="2">
        <f t="shared" si="4"/>
        <v>409.77867867867872</v>
      </c>
      <c r="J139" s="2">
        <f t="shared" si="4"/>
        <v>2.29</v>
      </c>
      <c r="K139" s="55"/>
    </row>
    <row r="140" spans="1:11" x14ac:dyDescent="0.25">
      <c r="A140" s="1"/>
      <c r="B140" s="164" t="s">
        <v>38</v>
      </c>
      <c r="C140" s="46"/>
      <c r="D140" s="48"/>
      <c r="E140" s="47"/>
      <c r="F140" s="47"/>
      <c r="G140" s="47"/>
      <c r="H140" s="47"/>
      <c r="I140" s="42"/>
      <c r="J140" s="42"/>
      <c r="K140" s="33"/>
    </row>
    <row r="141" spans="1:11" x14ac:dyDescent="0.25">
      <c r="A141" s="1" t="s">
        <v>151</v>
      </c>
      <c r="B141" s="12"/>
      <c r="C141" s="89">
        <v>180</v>
      </c>
      <c r="D141" s="107"/>
      <c r="E141" s="107"/>
      <c r="F141" s="91">
        <v>5.22</v>
      </c>
      <c r="G141" s="108">
        <v>4.5</v>
      </c>
      <c r="H141" s="91">
        <v>7.56</v>
      </c>
      <c r="I141" s="91">
        <v>92</v>
      </c>
      <c r="J141" s="109">
        <v>0.45</v>
      </c>
      <c r="K141" s="33" t="s">
        <v>136</v>
      </c>
    </row>
    <row r="142" spans="1:11" ht="16.5" thickBot="1" x14ac:dyDescent="0.3">
      <c r="A142" s="1" t="s">
        <v>418</v>
      </c>
      <c r="B142" s="1" t="s">
        <v>157</v>
      </c>
      <c r="C142" s="89"/>
      <c r="D142" s="212">
        <v>185</v>
      </c>
      <c r="E142" s="212">
        <v>180</v>
      </c>
      <c r="F142" s="91"/>
      <c r="G142" s="108"/>
      <c r="H142" s="91"/>
      <c r="I142" s="91"/>
      <c r="J142" s="109"/>
      <c r="K142" s="33"/>
    </row>
    <row r="143" spans="1:11" s="57" customFormat="1" ht="16.5" thickBot="1" x14ac:dyDescent="0.3">
      <c r="A143" s="50" t="s">
        <v>37</v>
      </c>
      <c r="B143" s="51"/>
      <c r="C143" s="52">
        <v>180</v>
      </c>
      <c r="D143" s="53"/>
      <c r="E143" s="58"/>
      <c r="F143" s="55">
        <f>F141</f>
        <v>5.22</v>
      </c>
      <c r="G143" s="55">
        <f>G141</f>
        <v>4.5</v>
      </c>
      <c r="H143" s="55">
        <f>H141</f>
        <v>7.56</v>
      </c>
      <c r="I143" s="55">
        <f>I141</f>
        <v>92</v>
      </c>
      <c r="J143" s="55">
        <f>J141</f>
        <v>0.45</v>
      </c>
      <c r="K143" s="56"/>
    </row>
    <row r="144" spans="1:11" x14ac:dyDescent="0.25">
      <c r="A144" s="18"/>
      <c r="B144" s="170" t="s">
        <v>39</v>
      </c>
      <c r="C144" s="41"/>
      <c r="D144" s="323"/>
      <c r="E144" s="110"/>
      <c r="F144" s="321"/>
      <c r="G144" s="21"/>
      <c r="H144" s="322"/>
      <c r="I144" s="21"/>
      <c r="K144" s="33"/>
    </row>
    <row r="145" spans="1:11" s="312" customFormat="1" ht="36.75" customHeight="1" x14ac:dyDescent="0.25">
      <c r="A145" s="309" t="s">
        <v>498</v>
      </c>
      <c r="B145" s="209"/>
      <c r="C145" s="310">
        <v>60</v>
      </c>
      <c r="D145" s="297"/>
      <c r="E145" s="311"/>
      <c r="F145" s="298">
        <v>0.73</v>
      </c>
      <c r="G145" s="297">
        <v>4.7</v>
      </c>
      <c r="H145" s="298">
        <v>5.38</v>
      </c>
      <c r="I145" s="297">
        <v>66.83</v>
      </c>
      <c r="J145" s="298"/>
      <c r="K145" s="71" t="s">
        <v>499</v>
      </c>
    </row>
    <row r="146" spans="1:11" s="312" customFormat="1" ht="15" customHeight="1" x14ac:dyDescent="0.25">
      <c r="A146" s="209"/>
      <c r="B146" s="209" t="s">
        <v>44</v>
      </c>
      <c r="C146" s="310"/>
      <c r="D146" s="297">
        <v>32.9</v>
      </c>
      <c r="E146" s="311">
        <v>24</v>
      </c>
      <c r="F146" s="298"/>
      <c r="G146" s="297"/>
      <c r="H146" s="298"/>
      <c r="I146" s="297"/>
      <c r="J146" s="298"/>
      <c r="K146" s="298"/>
    </row>
    <row r="147" spans="1:11" s="312" customFormat="1" ht="15" customHeight="1" x14ac:dyDescent="0.25">
      <c r="A147" s="209"/>
      <c r="B147" s="209" t="s">
        <v>80</v>
      </c>
      <c r="C147" s="310"/>
      <c r="D147" s="297">
        <v>15.36</v>
      </c>
      <c r="E147" s="311">
        <v>12</v>
      </c>
      <c r="F147" s="298"/>
      <c r="G147" s="297"/>
      <c r="H147" s="298"/>
      <c r="I147" s="297"/>
      <c r="J147" s="298"/>
      <c r="K147" s="298"/>
    </row>
    <row r="148" spans="1:11" s="312" customFormat="1" ht="15" customHeight="1" x14ac:dyDescent="0.25">
      <c r="A148" s="209"/>
      <c r="B148" s="209" t="s">
        <v>105</v>
      </c>
      <c r="C148" s="310"/>
      <c r="D148" s="297">
        <v>32.76</v>
      </c>
      <c r="E148" s="311">
        <v>18</v>
      </c>
      <c r="F148" s="298"/>
      <c r="G148" s="297"/>
      <c r="H148" s="298"/>
      <c r="I148" s="297"/>
      <c r="J148" s="298"/>
      <c r="K148" s="298"/>
    </row>
    <row r="149" spans="1:11" s="312" customFormat="1" ht="15" customHeight="1" x14ac:dyDescent="0.25">
      <c r="A149" s="209"/>
      <c r="B149" s="209" t="s">
        <v>104</v>
      </c>
      <c r="C149" s="310"/>
      <c r="D149" s="297">
        <v>3.6</v>
      </c>
      <c r="E149" s="311">
        <v>3.6</v>
      </c>
      <c r="F149" s="298"/>
      <c r="G149" s="297"/>
      <c r="H149" s="298"/>
      <c r="I149" s="297"/>
      <c r="J149" s="298"/>
      <c r="K149" s="298"/>
    </row>
    <row r="150" spans="1:11" s="312" customFormat="1" ht="15" customHeight="1" x14ac:dyDescent="0.25">
      <c r="A150" s="209"/>
      <c r="B150" s="209" t="s">
        <v>128</v>
      </c>
      <c r="C150" s="310"/>
      <c r="D150" s="298">
        <v>3</v>
      </c>
      <c r="E150" s="313">
        <v>3</v>
      </c>
      <c r="F150" s="298"/>
      <c r="G150" s="297"/>
      <c r="H150" s="298"/>
      <c r="I150" s="297"/>
      <c r="J150" s="298"/>
      <c r="K150" s="298"/>
    </row>
    <row r="151" spans="1:11" ht="45" x14ac:dyDescent="0.25">
      <c r="A151" s="118" t="s">
        <v>365</v>
      </c>
      <c r="B151" s="119"/>
      <c r="C151" s="277" t="s">
        <v>224</v>
      </c>
      <c r="D151" s="206"/>
      <c r="E151" s="206"/>
      <c r="F151" s="210">
        <v>1.4785807717462396</v>
      </c>
      <c r="G151" s="206">
        <v>4.5885193942747904</v>
      </c>
      <c r="H151" s="205">
        <v>8.1168561654173175</v>
      </c>
      <c r="I151" s="206">
        <v>85.968959098455514</v>
      </c>
      <c r="J151" s="205">
        <v>7.71</v>
      </c>
      <c r="K151" s="71" t="s">
        <v>481</v>
      </c>
    </row>
    <row r="152" spans="1:11" x14ac:dyDescent="0.25">
      <c r="A152" s="118"/>
      <c r="B152" s="119" t="s">
        <v>49</v>
      </c>
      <c r="C152" s="272"/>
      <c r="D152" s="122">
        <v>20</v>
      </c>
      <c r="E152" s="122">
        <v>16</v>
      </c>
      <c r="F152" s="201"/>
      <c r="G152" s="122"/>
      <c r="H152" s="201"/>
      <c r="I152" s="122"/>
      <c r="J152" s="121"/>
      <c r="K152" s="64"/>
    </row>
    <row r="153" spans="1:11" x14ac:dyDescent="0.25">
      <c r="A153" s="118"/>
      <c r="B153" s="119" t="s">
        <v>44</v>
      </c>
      <c r="C153" s="272"/>
      <c r="D153" s="122">
        <v>21.28</v>
      </c>
      <c r="E153" s="122">
        <v>16</v>
      </c>
      <c r="F153" s="201"/>
      <c r="G153" s="122"/>
      <c r="H153" s="121"/>
      <c r="I153" s="122"/>
      <c r="J153" s="121"/>
      <c r="K153" s="64"/>
    </row>
    <row r="154" spans="1:11" x14ac:dyDescent="0.25">
      <c r="A154" s="118"/>
      <c r="B154" s="119" t="s">
        <v>45</v>
      </c>
      <c r="C154" s="272"/>
      <c r="D154" s="122">
        <v>12.5</v>
      </c>
      <c r="E154" s="122">
        <v>10</v>
      </c>
      <c r="F154" s="201"/>
      <c r="G154" s="122"/>
      <c r="H154" s="121"/>
      <c r="I154" s="122"/>
      <c r="J154" s="186"/>
      <c r="K154" s="64"/>
    </row>
    <row r="155" spans="1:11" x14ac:dyDescent="0.25">
      <c r="A155" s="118"/>
      <c r="B155" s="119" t="s">
        <v>40</v>
      </c>
      <c r="C155" s="272"/>
      <c r="D155" s="122">
        <v>9.52</v>
      </c>
      <c r="E155" s="122">
        <v>8</v>
      </c>
      <c r="F155" s="201"/>
      <c r="G155" s="122"/>
      <c r="H155" s="121"/>
      <c r="I155" s="122"/>
      <c r="J155" s="186"/>
      <c r="K155" s="64"/>
    </row>
    <row r="156" spans="1:11" x14ac:dyDescent="0.25">
      <c r="A156" s="118"/>
      <c r="B156" s="119" t="s">
        <v>68</v>
      </c>
      <c r="C156" s="272"/>
      <c r="D156" s="122">
        <v>41</v>
      </c>
      <c r="E156" s="122">
        <v>32</v>
      </c>
      <c r="F156" s="201"/>
      <c r="G156" s="122"/>
      <c r="H156" s="121"/>
      <c r="I156" s="122"/>
      <c r="J156" s="186"/>
      <c r="K156" s="64"/>
    </row>
    <row r="157" spans="1:11" x14ac:dyDescent="0.25">
      <c r="A157" s="118"/>
      <c r="B157" s="119" t="s">
        <v>29</v>
      </c>
      <c r="C157" s="272"/>
      <c r="D157" s="122">
        <v>0.2</v>
      </c>
      <c r="E157" s="122">
        <v>0.2</v>
      </c>
      <c r="F157" s="201"/>
      <c r="G157" s="122"/>
      <c r="H157" s="121"/>
      <c r="I157" s="122"/>
      <c r="J157" s="186"/>
      <c r="K157" s="64"/>
    </row>
    <row r="158" spans="1:11" x14ac:dyDescent="0.25">
      <c r="A158" s="118"/>
      <c r="B158" s="119" t="s">
        <v>51</v>
      </c>
      <c r="C158" s="272"/>
      <c r="D158" s="122">
        <v>2</v>
      </c>
      <c r="E158" s="122">
        <v>2</v>
      </c>
      <c r="F158" s="201"/>
      <c r="G158" s="122"/>
      <c r="H158" s="121"/>
      <c r="I158" s="122"/>
      <c r="J158" s="186"/>
      <c r="K158" s="64"/>
    </row>
    <row r="159" spans="1:11" x14ac:dyDescent="0.25">
      <c r="A159" s="118"/>
      <c r="B159" s="119" t="s">
        <v>46</v>
      </c>
      <c r="C159" s="272"/>
      <c r="D159" s="122">
        <v>4</v>
      </c>
      <c r="E159" s="122">
        <v>4</v>
      </c>
      <c r="F159" s="201"/>
      <c r="G159" s="122"/>
      <c r="H159" s="121"/>
      <c r="I159" s="122"/>
      <c r="J159" s="186"/>
      <c r="K159" s="64"/>
    </row>
    <row r="160" spans="1:11" x14ac:dyDescent="0.25">
      <c r="A160" s="118"/>
      <c r="B160" s="185" t="s">
        <v>186</v>
      </c>
      <c r="C160" s="272"/>
      <c r="D160" s="122">
        <v>0.7</v>
      </c>
      <c r="E160" s="122">
        <v>0.7</v>
      </c>
      <c r="F160" s="201"/>
      <c r="G160" s="122"/>
      <c r="H160" s="121"/>
      <c r="I160" s="122"/>
      <c r="J160" s="186"/>
      <c r="K160" s="64"/>
    </row>
    <row r="161" spans="1:11" x14ac:dyDescent="0.25">
      <c r="A161" s="118"/>
      <c r="B161" s="119" t="s">
        <v>145</v>
      </c>
      <c r="C161" s="272"/>
      <c r="D161" s="122">
        <v>140</v>
      </c>
      <c r="E161" s="122">
        <v>140</v>
      </c>
      <c r="F161" s="201"/>
      <c r="G161" s="122"/>
      <c r="H161" s="121"/>
      <c r="I161" s="122"/>
      <c r="J161" s="186"/>
      <c r="K161" s="64"/>
    </row>
    <row r="162" spans="1:11" x14ac:dyDescent="0.25">
      <c r="A162" s="118"/>
      <c r="B162" s="119" t="s">
        <v>69</v>
      </c>
      <c r="C162" s="272"/>
      <c r="D162" s="122">
        <v>7</v>
      </c>
      <c r="E162" s="122">
        <v>7</v>
      </c>
      <c r="F162" s="121"/>
      <c r="G162" s="122"/>
      <c r="H162" s="121"/>
      <c r="I162" s="122"/>
      <c r="J162" s="186"/>
      <c r="K162" s="64"/>
    </row>
    <row r="163" spans="1:11" x14ac:dyDescent="0.25">
      <c r="A163" s="1" t="s">
        <v>316</v>
      </c>
      <c r="C163" s="46">
        <v>200</v>
      </c>
      <c r="D163" s="111"/>
      <c r="E163" s="112"/>
      <c r="F163" s="48">
        <v>11.185325000000001</v>
      </c>
      <c r="G163" s="47">
        <v>10.93385</v>
      </c>
      <c r="H163" s="48">
        <v>31.802150000000001</v>
      </c>
      <c r="I163" s="47">
        <v>282.55250000000001</v>
      </c>
      <c r="J163" s="48">
        <v>0.18</v>
      </c>
      <c r="K163" s="33" t="s">
        <v>482</v>
      </c>
    </row>
    <row r="164" spans="1:11" x14ac:dyDescent="0.25">
      <c r="A164" s="1"/>
      <c r="B164" s="72" t="s">
        <v>290</v>
      </c>
      <c r="C164" s="67"/>
      <c r="D164" s="48">
        <v>78</v>
      </c>
      <c r="E164" s="112">
        <v>73.599999999999994</v>
      </c>
      <c r="F164" s="48"/>
      <c r="G164" s="47"/>
      <c r="H164" s="48"/>
      <c r="I164" s="47"/>
      <c r="J164" s="48"/>
      <c r="K164" s="33"/>
    </row>
    <row r="165" spans="1:11" x14ac:dyDescent="0.25">
      <c r="A165" s="1"/>
      <c r="B165" s="72" t="s">
        <v>315</v>
      </c>
      <c r="C165" s="67"/>
      <c r="D165" s="48"/>
      <c r="E165" s="112">
        <v>32</v>
      </c>
      <c r="F165" s="48"/>
      <c r="G165" s="47"/>
      <c r="H165" s="48"/>
      <c r="I165" s="47"/>
      <c r="J165" s="48"/>
      <c r="K165" s="33"/>
    </row>
    <row r="166" spans="1:11" x14ac:dyDescent="0.25">
      <c r="A166" s="1"/>
      <c r="B166" s="9" t="s">
        <v>56</v>
      </c>
      <c r="C166" s="67"/>
      <c r="D166" s="111">
        <v>8</v>
      </c>
      <c r="E166" s="112">
        <v>8</v>
      </c>
      <c r="F166" s="48"/>
      <c r="G166" s="47"/>
      <c r="H166" s="48"/>
      <c r="I166" s="47"/>
      <c r="J166" s="48"/>
      <c r="K166" s="33"/>
    </row>
    <row r="167" spans="1:11" x14ac:dyDescent="0.25">
      <c r="A167" s="1"/>
      <c r="B167" s="9" t="s">
        <v>40</v>
      </c>
      <c r="C167" s="67"/>
      <c r="D167" s="111">
        <v>11.9</v>
      </c>
      <c r="E167" s="47">
        <v>10</v>
      </c>
      <c r="F167" s="48"/>
      <c r="G167" s="47"/>
      <c r="H167" s="48"/>
      <c r="I167" s="47"/>
      <c r="K167" s="33"/>
    </row>
    <row r="168" spans="1:11" x14ac:dyDescent="0.25">
      <c r="A168" s="1"/>
      <c r="B168" s="9" t="s">
        <v>45</v>
      </c>
      <c r="C168" s="67"/>
      <c r="D168" s="111">
        <v>16.25</v>
      </c>
      <c r="E168" s="47">
        <v>13</v>
      </c>
      <c r="F168" s="48"/>
      <c r="G168" s="47"/>
      <c r="H168" s="48"/>
      <c r="I168" s="47"/>
      <c r="K168" s="33"/>
    </row>
    <row r="169" spans="1:11" x14ac:dyDescent="0.25">
      <c r="A169" s="1"/>
      <c r="B169" s="9" t="s">
        <v>25</v>
      </c>
      <c r="C169" s="67"/>
      <c r="D169" s="111">
        <v>55</v>
      </c>
      <c r="E169" s="112">
        <v>55</v>
      </c>
      <c r="F169" s="42"/>
      <c r="G169" s="47"/>
      <c r="H169" s="48"/>
      <c r="I169" s="47"/>
      <c r="J169" s="48"/>
      <c r="K169" s="33"/>
    </row>
    <row r="170" spans="1:11" x14ac:dyDescent="0.25">
      <c r="A170" s="1"/>
      <c r="B170" s="9" t="s">
        <v>64</v>
      </c>
      <c r="C170" s="67"/>
      <c r="D170" s="111">
        <v>86</v>
      </c>
      <c r="E170" s="112">
        <v>86</v>
      </c>
      <c r="F170" s="48"/>
      <c r="G170" s="47"/>
      <c r="H170" s="48"/>
      <c r="I170" s="47"/>
      <c r="K170" s="33"/>
    </row>
    <row r="171" spans="1:11" x14ac:dyDescent="0.25">
      <c r="A171" s="1"/>
      <c r="B171" s="15" t="s">
        <v>186</v>
      </c>
      <c r="C171" s="67"/>
      <c r="D171" s="113">
        <v>0.8</v>
      </c>
      <c r="E171" s="112">
        <v>0.8</v>
      </c>
      <c r="F171" s="42"/>
      <c r="G171" s="47"/>
      <c r="H171" s="48"/>
      <c r="I171" s="47"/>
      <c r="K171" s="33"/>
    </row>
    <row r="172" spans="1:11" x14ac:dyDescent="0.25">
      <c r="A172" s="1"/>
      <c r="B172" s="9" t="s">
        <v>70</v>
      </c>
      <c r="C172" s="67"/>
      <c r="D172" s="111"/>
      <c r="E172" s="112">
        <v>168</v>
      </c>
      <c r="F172" s="48"/>
      <c r="G172" s="47"/>
      <c r="H172" s="48"/>
      <c r="I172" s="47"/>
      <c r="K172" s="33"/>
    </row>
    <row r="173" spans="1:11" x14ac:dyDescent="0.25">
      <c r="A173" s="1" t="s">
        <v>277</v>
      </c>
      <c r="C173" s="46">
        <v>180</v>
      </c>
      <c r="D173" s="48"/>
      <c r="E173" s="47"/>
      <c r="F173" s="48">
        <v>0.14000000000000001</v>
      </c>
      <c r="G173" s="47">
        <v>0.14000000000000001</v>
      </c>
      <c r="H173" s="48">
        <v>25.09</v>
      </c>
      <c r="I173" s="47">
        <v>103.14</v>
      </c>
      <c r="J173" s="48">
        <v>0.81</v>
      </c>
      <c r="K173" s="33" t="s">
        <v>457</v>
      </c>
    </row>
    <row r="174" spans="1:11" x14ac:dyDescent="0.25">
      <c r="A174" s="1"/>
      <c r="B174" s="9" t="s">
        <v>184</v>
      </c>
      <c r="C174" s="46"/>
      <c r="D174" s="48">
        <v>34</v>
      </c>
      <c r="E174" s="47">
        <v>30</v>
      </c>
      <c r="F174" s="48"/>
      <c r="G174" s="47"/>
      <c r="H174" s="48"/>
      <c r="I174" s="47"/>
      <c r="K174" s="33"/>
    </row>
    <row r="175" spans="1:11" x14ac:dyDescent="0.25">
      <c r="A175" s="1"/>
      <c r="B175" s="9" t="s">
        <v>183</v>
      </c>
      <c r="C175" s="46"/>
      <c r="D175" s="48">
        <v>6</v>
      </c>
      <c r="E175" s="47">
        <v>6</v>
      </c>
      <c r="F175" s="48"/>
      <c r="G175" s="47"/>
      <c r="H175" s="48"/>
      <c r="I175" s="47"/>
      <c r="K175" s="33"/>
    </row>
    <row r="176" spans="1:11" x14ac:dyDescent="0.25">
      <c r="A176" s="1"/>
      <c r="B176" s="9" t="s">
        <v>64</v>
      </c>
      <c r="C176" s="46"/>
      <c r="D176" s="48">
        <v>183</v>
      </c>
      <c r="E176" s="47">
        <v>183</v>
      </c>
      <c r="F176" s="48"/>
      <c r="G176" s="47"/>
      <c r="H176" s="48"/>
      <c r="I176" s="47"/>
      <c r="K176" s="33"/>
    </row>
    <row r="177" spans="1:11" ht="32.25" thickBot="1" x14ac:dyDescent="0.3">
      <c r="A177" s="1" t="s">
        <v>175</v>
      </c>
      <c r="C177" s="46">
        <v>25</v>
      </c>
      <c r="D177" s="63">
        <v>25</v>
      </c>
      <c r="E177" s="47">
        <v>25</v>
      </c>
      <c r="F177" s="42">
        <v>1.9</v>
      </c>
      <c r="G177" s="47">
        <v>0.2</v>
      </c>
      <c r="H177" s="48">
        <v>12.3</v>
      </c>
      <c r="I177" s="47">
        <v>58.75</v>
      </c>
      <c r="J177" s="48">
        <v>0</v>
      </c>
      <c r="K177" s="78" t="s">
        <v>453</v>
      </c>
    </row>
    <row r="178" spans="1:11" ht="32.25" thickBot="1" x14ac:dyDescent="0.3">
      <c r="A178" s="34" t="s">
        <v>208</v>
      </c>
      <c r="B178" s="35"/>
      <c r="C178" s="106">
        <v>45</v>
      </c>
      <c r="D178" s="80">
        <v>45</v>
      </c>
      <c r="E178" s="79">
        <v>45</v>
      </c>
      <c r="F178" s="81">
        <v>2.9729729729729724</v>
      </c>
      <c r="G178" s="79">
        <v>0.54054054054054046</v>
      </c>
      <c r="H178" s="82">
        <v>17.837837837837839</v>
      </c>
      <c r="I178" s="79">
        <v>89.189189189189179</v>
      </c>
      <c r="J178" s="82"/>
      <c r="K178" s="78" t="s">
        <v>458</v>
      </c>
    </row>
    <row r="179" spans="1:11" s="57" customFormat="1" ht="16.5" thickBot="1" x14ac:dyDescent="0.3">
      <c r="A179" s="50" t="s">
        <v>37</v>
      </c>
      <c r="B179" s="95"/>
      <c r="C179" s="114">
        <f>C178+C177+C173+C163+187+C145</f>
        <v>697</v>
      </c>
      <c r="D179" s="2"/>
      <c r="E179" s="55"/>
      <c r="F179" s="2">
        <f>F178+F177+F173+F163+F151+F145</f>
        <v>18.406878744719215</v>
      </c>
      <c r="G179" s="2">
        <f t="shared" ref="G179:J179" si="5">G178+G177+G173+G163+G151+G145</f>
        <v>21.10290993481533</v>
      </c>
      <c r="H179" s="2">
        <f t="shared" si="5"/>
        <v>100.52684400325515</v>
      </c>
      <c r="I179" s="2">
        <f t="shared" si="5"/>
        <v>686.43064828764466</v>
      </c>
      <c r="J179" s="2">
        <f t="shared" si="5"/>
        <v>8.6999999999999993</v>
      </c>
      <c r="K179" s="115"/>
    </row>
    <row r="180" spans="1:11" ht="17.25" customHeight="1" x14ac:dyDescent="0.25">
      <c r="A180" s="1"/>
      <c r="B180" s="85" t="s">
        <v>256</v>
      </c>
      <c r="C180" s="116"/>
      <c r="D180" s="88"/>
      <c r="E180" s="116"/>
      <c r="F180" s="90"/>
      <c r="G180" s="117"/>
      <c r="H180" s="90"/>
      <c r="I180" s="117"/>
      <c r="J180" s="90"/>
      <c r="K180" s="23"/>
    </row>
    <row r="181" spans="1:11" ht="31.5" x14ac:dyDescent="0.25">
      <c r="A181" s="1" t="s">
        <v>336</v>
      </c>
      <c r="C181" s="46" t="s">
        <v>212</v>
      </c>
      <c r="D181" s="48"/>
      <c r="E181" s="47"/>
      <c r="F181" s="48">
        <v>24.198</v>
      </c>
      <c r="G181" s="47">
        <v>20.059999999999999</v>
      </c>
      <c r="H181" s="48">
        <v>32.784000000000006</v>
      </c>
      <c r="I181" s="47">
        <v>408.2</v>
      </c>
      <c r="J181" s="48">
        <v>0.54</v>
      </c>
      <c r="K181" s="33" t="s">
        <v>483</v>
      </c>
    </row>
    <row r="182" spans="1:11" x14ac:dyDescent="0.25">
      <c r="A182" s="1"/>
      <c r="B182" s="9" t="s">
        <v>72</v>
      </c>
      <c r="C182" s="46"/>
      <c r="D182" s="48">
        <v>121.55</v>
      </c>
      <c r="E182" s="47">
        <v>119.2</v>
      </c>
      <c r="F182" s="48"/>
      <c r="G182" s="47"/>
      <c r="H182" s="48"/>
      <c r="I182" s="47"/>
      <c r="J182" s="48"/>
      <c r="K182" s="33"/>
    </row>
    <row r="183" spans="1:11" x14ac:dyDescent="0.25">
      <c r="A183" s="1"/>
      <c r="B183" s="9" t="s">
        <v>98</v>
      </c>
      <c r="C183" s="46"/>
      <c r="D183" s="48">
        <v>7.8</v>
      </c>
      <c r="E183" s="47">
        <v>7.8</v>
      </c>
      <c r="F183" s="48"/>
      <c r="G183" s="47"/>
      <c r="H183" s="48"/>
      <c r="I183" s="47"/>
      <c r="J183" s="48"/>
      <c r="K183" s="33"/>
    </row>
    <row r="184" spans="1:11" x14ac:dyDescent="0.25">
      <c r="A184" s="1"/>
      <c r="B184" s="9" t="s">
        <v>41</v>
      </c>
      <c r="C184" s="46"/>
      <c r="D184" s="48">
        <v>6.5</v>
      </c>
      <c r="E184" s="47">
        <v>5.42</v>
      </c>
      <c r="F184" s="48"/>
      <c r="G184" s="47"/>
      <c r="H184" s="48"/>
      <c r="I184" s="47"/>
      <c r="J184" s="48"/>
      <c r="K184" s="33"/>
    </row>
    <row r="185" spans="1:11" x14ac:dyDescent="0.25">
      <c r="A185" s="1"/>
      <c r="B185" s="9" t="s">
        <v>29</v>
      </c>
      <c r="C185" s="46"/>
      <c r="D185" s="48">
        <v>10.4</v>
      </c>
      <c r="E185" s="47">
        <v>10.4</v>
      </c>
      <c r="F185" s="48"/>
      <c r="G185" s="47"/>
      <c r="H185" s="48"/>
      <c r="I185" s="47"/>
      <c r="K185" s="33"/>
    </row>
    <row r="186" spans="1:11" x14ac:dyDescent="0.25">
      <c r="A186" s="1"/>
      <c r="B186" s="9" t="s">
        <v>69</v>
      </c>
      <c r="C186" s="46"/>
      <c r="D186" s="48">
        <v>5.2</v>
      </c>
      <c r="E186" s="47">
        <v>5.2</v>
      </c>
      <c r="F186" s="48"/>
      <c r="G186" s="47"/>
      <c r="H186" s="48"/>
      <c r="I186" s="47"/>
      <c r="K186" s="33"/>
    </row>
    <row r="187" spans="1:11" x14ac:dyDescent="0.25">
      <c r="A187" s="1"/>
      <c r="B187" s="9" t="s">
        <v>31</v>
      </c>
      <c r="C187" s="46"/>
      <c r="D187" s="48">
        <v>5.2</v>
      </c>
      <c r="E187" s="47">
        <v>5.2</v>
      </c>
      <c r="F187" s="48"/>
      <c r="G187" s="47"/>
      <c r="H187" s="48"/>
      <c r="I187" s="47"/>
      <c r="K187" s="33"/>
    </row>
    <row r="188" spans="1:11" x14ac:dyDescent="0.25">
      <c r="A188" s="1"/>
      <c r="B188" s="9" t="s">
        <v>47</v>
      </c>
      <c r="C188" s="46"/>
      <c r="D188" s="48">
        <v>5.2</v>
      </c>
      <c r="E188" s="47">
        <v>5.2</v>
      </c>
      <c r="F188" s="48"/>
      <c r="G188" s="47"/>
      <c r="H188" s="48"/>
      <c r="I188" s="47"/>
      <c r="K188" s="33"/>
    </row>
    <row r="189" spans="1:11" x14ac:dyDescent="0.25">
      <c r="A189" s="1"/>
      <c r="B189" s="15" t="s">
        <v>186</v>
      </c>
      <c r="C189" s="46"/>
      <c r="D189" s="48">
        <v>0.65</v>
      </c>
      <c r="E189" s="47">
        <v>0.65</v>
      </c>
      <c r="F189" s="48"/>
      <c r="G189" s="47"/>
      <c r="H189" s="48"/>
      <c r="I189" s="47"/>
      <c r="K189" s="33"/>
    </row>
    <row r="190" spans="1:11" x14ac:dyDescent="0.25">
      <c r="B190" s="9" t="s">
        <v>335</v>
      </c>
      <c r="C190" s="46"/>
      <c r="D190" s="48">
        <v>20.399999999999999</v>
      </c>
      <c r="E190" s="47">
        <v>20</v>
      </c>
      <c r="F190" s="48"/>
      <c r="G190" s="47"/>
      <c r="H190" s="48"/>
      <c r="I190" s="47"/>
      <c r="K190" s="33"/>
    </row>
    <row r="191" spans="1:11" x14ac:dyDescent="0.25">
      <c r="A191" s="1" t="s">
        <v>74</v>
      </c>
      <c r="C191" s="47" t="s">
        <v>251</v>
      </c>
      <c r="D191" s="48"/>
      <c r="E191" s="47"/>
      <c r="F191" s="48">
        <v>0.13</v>
      </c>
      <c r="G191" s="47">
        <v>0.03</v>
      </c>
      <c r="H191" s="48">
        <v>6.2251798561151066</v>
      </c>
      <c r="I191" s="47">
        <v>26.48</v>
      </c>
      <c r="J191" s="48">
        <v>2.83</v>
      </c>
      <c r="K191" s="76" t="s">
        <v>460</v>
      </c>
    </row>
    <row r="192" spans="1:11" x14ac:dyDescent="0.25">
      <c r="A192" s="1"/>
      <c r="B192" s="9" t="s">
        <v>207</v>
      </c>
      <c r="C192" s="46"/>
      <c r="D192" s="48">
        <v>0.45</v>
      </c>
      <c r="E192" s="47">
        <v>0.45</v>
      </c>
      <c r="F192" s="48"/>
      <c r="G192" s="47"/>
      <c r="H192" s="48"/>
      <c r="I192" s="47"/>
      <c r="J192" s="48"/>
      <c r="K192" s="33"/>
    </row>
    <row r="193" spans="1:11" x14ac:dyDescent="0.25">
      <c r="A193" s="1"/>
      <c r="B193" s="9" t="s">
        <v>29</v>
      </c>
      <c r="C193" s="46"/>
      <c r="D193" s="48">
        <v>6</v>
      </c>
      <c r="E193" s="47">
        <v>6</v>
      </c>
      <c r="F193" s="48"/>
      <c r="G193" s="47"/>
      <c r="H193" s="48"/>
      <c r="I193" s="47"/>
      <c r="J193" s="48"/>
      <c r="K193" s="33"/>
    </row>
    <row r="194" spans="1:11" x14ac:dyDescent="0.25">
      <c r="A194" s="1"/>
      <c r="B194" s="9" t="s">
        <v>75</v>
      </c>
      <c r="C194" s="46"/>
      <c r="D194" s="48">
        <v>8</v>
      </c>
      <c r="E194" s="47">
        <v>7</v>
      </c>
      <c r="F194" s="48"/>
      <c r="G194" s="47"/>
      <c r="H194" s="48"/>
      <c r="I194" s="47"/>
      <c r="J194" s="48"/>
      <c r="K194" s="33"/>
    </row>
    <row r="195" spans="1:11" x14ac:dyDescent="0.25">
      <c r="A195" s="1"/>
      <c r="B195" s="9" t="s">
        <v>28</v>
      </c>
      <c r="C195" s="46"/>
      <c r="D195" s="48">
        <v>180</v>
      </c>
      <c r="E195" s="47">
        <v>180</v>
      </c>
      <c r="F195" s="48"/>
      <c r="G195" s="47"/>
      <c r="H195" s="48"/>
      <c r="I195" s="47"/>
      <c r="J195" s="48"/>
      <c r="K195" s="33"/>
    </row>
    <row r="196" spans="1:11" x14ac:dyDescent="0.25">
      <c r="A196" s="1" t="s">
        <v>192</v>
      </c>
      <c r="C196" s="46">
        <v>50</v>
      </c>
      <c r="D196" s="48"/>
      <c r="E196" s="47"/>
      <c r="F196" s="48">
        <v>3.39</v>
      </c>
      <c r="G196" s="47">
        <v>6.98</v>
      </c>
      <c r="H196" s="48">
        <v>26.07</v>
      </c>
      <c r="I196" s="47">
        <v>181</v>
      </c>
      <c r="J196" s="48"/>
      <c r="K196" s="33" t="s">
        <v>461</v>
      </c>
    </row>
    <row r="197" spans="1:11" x14ac:dyDescent="0.25">
      <c r="A197" s="1"/>
      <c r="B197" s="9" t="s">
        <v>50</v>
      </c>
      <c r="C197" s="46"/>
      <c r="D197" s="48">
        <v>30.5</v>
      </c>
      <c r="E197" s="47">
        <v>30</v>
      </c>
      <c r="F197" s="48"/>
      <c r="G197" s="47"/>
      <c r="H197" s="48"/>
      <c r="I197" s="47"/>
      <c r="J197" s="48"/>
      <c r="K197" s="33"/>
    </row>
    <row r="198" spans="1:11" x14ac:dyDescent="0.25">
      <c r="A198" s="1"/>
      <c r="B198" s="9" t="s">
        <v>142</v>
      </c>
      <c r="C198" s="46"/>
      <c r="D198" s="48">
        <v>1</v>
      </c>
      <c r="E198" s="47">
        <v>1</v>
      </c>
      <c r="F198" s="48"/>
      <c r="G198" s="47"/>
      <c r="H198" s="48"/>
      <c r="I198" s="47"/>
      <c r="J198" s="48"/>
      <c r="K198" s="33"/>
    </row>
    <row r="199" spans="1:11" x14ac:dyDescent="0.25">
      <c r="A199" s="1"/>
      <c r="B199" s="9" t="s">
        <v>29</v>
      </c>
      <c r="C199" s="46"/>
      <c r="D199" s="48">
        <v>6</v>
      </c>
      <c r="E199" s="47">
        <v>6</v>
      </c>
      <c r="F199" s="48"/>
      <c r="G199" s="47"/>
      <c r="H199" s="48"/>
      <c r="I199" s="47"/>
      <c r="J199" s="48"/>
      <c r="K199" s="33"/>
    </row>
    <row r="200" spans="1:11" x14ac:dyDescent="0.25">
      <c r="A200" s="1"/>
      <c r="B200" s="9" t="s">
        <v>31</v>
      </c>
      <c r="C200" s="46"/>
      <c r="D200" s="48">
        <v>6.5</v>
      </c>
      <c r="E200" s="47">
        <v>6.5</v>
      </c>
      <c r="F200" s="48"/>
      <c r="G200" s="47"/>
      <c r="H200" s="48"/>
      <c r="I200" s="47"/>
      <c r="J200" s="48"/>
      <c r="K200" s="33"/>
    </row>
    <row r="201" spans="1:11" x14ac:dyDescent="0.25">
      <c r="A201" s="1"/>
      <c r="B201" s="9" t="s">
        <v>186</v>
      </c>
      <c r="C201" s="46"/>
      <c r="D201" s="48">
        <v>0.3</v>
      </c>
      <c r="E201" s="47">
        <v>0.3</v>
      </c>
      <c r="F201" s="48"/>
      <c r="G201" s="47"/>
      <c r="H201" s="48"/>
      <c r="I201" s="47"/>
      <c r="J201" s="48"/>
      <c r="K201" s="33"/>
    </row>
    <row r="202" spans="1:11" x14ac:dyDescent="0.25">
      <c r="A202" s="1"/>
      <c r="B202" s="9" t="s">
        <v>92</v>
      </c>
      <c r="C202" s="46"/>
      <c r="D202" s="48">
        <v>0.2</v>
      </c>
      <c r="E202" s="47">
        <v>0.2</v>
      </c>
      <c r="F202" s="48"/>
      <c r="G202" s="47"/>
      <c r="H202" s="48"/>
      <c r="I202" s="47"/>
      <c r="J202" s="48"/>
      <c r="K202" s="33"/>
    </row>
    <row r="203" spans="1:11" x14ac:dyDescent="0.25">
      <c r="A203" s="1"/>
      <c r="B203" s="9" t="s">
        <v>130</v>
      </c>
      <c r="C203" s="46"/>
      <c r="D203" s="48">
        <v>15.3</v>
      </c>
      <c r="E203" s="47">
        <v>15.3</v>
      </c>
      <c r="F203" s="48"/>
      <c r="G203" s="47"/>
      <c r="H203" s="48"/>
      <c r="I203" s="47"/>
      <c r="J203" s="48"/>
      <c r="K203" s="33"/>
    </row>
    <row r="204" spans="1:11" x14ac:dyDescent="0.25">
      <c r="A204" s="1"/>
      <c r="B204" s="9" t="s">
        <v>48</v>
      </c>
      <c r="C204" s="46"/>
      <c r="D204" s="48"/>
      <c r="E204" s="47">
        <v>57</v>
      </c>
      <c r="F204" s="48"/>
      <c r="G204" s="47"/>
      <c r="H204" s="48"/>
      <c r="I204" s="47"/>
      <c r="J204" s="48"/>
      <c r="K204" s="33"/>
    </row>
    <row r="205" spans="1:11" x14ac:dyDescent="0.25">
      <c r="A205" s="1"/>
      <c r="B205" s="9" t="s">
        <v>194</v>
      </c>
      <c r="C205" s="46"/>
      <c r="D205" s="48"/>
      <c r="E205" s="47"/>
      <c r="F205" s="48"/>
      <c r="G205" s="47"/>
      <c r="H205" s="48"/>
      <c r="I205" s="47"/>
      <c r="J205" s="48"/>
      <c r="K205" s="33"/>
    </row>
    <row r="206" spans="1:11" x14ac:dyDescent="0.25">
      <c r="A206" s="1"/>
      <c r="B206" s="9" t="s">
        <v>91</v>
      </c>
      <c r="C206" s="46"/>
      <c r="D206" s="48">
        <v>1.2</v>
      </c>
      <c r="E206" s="47">
        <v>1.2</v>
      </c>
      <c r="F206" s="48"/>
      <c r="G206" s="47"/>
      <c r="H206" s="48"/>
      <c r="I206" s="47"/>
      <c r="J206" s="48"/>
      <c r="K206" s="33"/>
    </row>
    <row r="207" spans="1:11" x14ac:dyDescent="0.25">
      <c r="A207" s="1"/>
      <c r="B207" s="9" t="s">
        <v>56</v>
      </c>
      <c r="C207" s="46"/>
      <c r="D207" s="48">
        <v>1</v>
      </c>
      <c r="E207" s="47">
        <v>1</v>
      </c>
      <c r="F207" s="48"/>
      <c r="G207" s="47"/>
      <c r="H207" s="48"/>
      <c r="I207" s="47"/>
      <c r="J207" s="48"/>
      <c r="K207" s="33"/>
    </row>
    <row r="208" spans="1:11" x14ac:dyDescent="0.25">
      <c r="A208" s="1"/>
      <c r="B208" s="9" t="s">
        <v>195</v>
      </c>
      <c r="C208" s="46"/>
      <c r="D208" s="48"/>
      <c r="E208" s="47">
        <v>2</v>
      </c>
      <c r="F208" s="48"/>
      <c r="G208" s="47"/>
      <c r="H208" s="48"/>
      <c r="I208" s="47"/>
      <c r="J208" s="48"/>
      <c r="K208" s="33"/>
    </row>
    <row r="209" spans="1:11" ht="31.5" x14ac:dyDescent="0.25">
      <c r="A209" s="1"/>
      <c r="B209" s="9" t="s">
        <v>193</v>
      </c>
      <c r="C209" s="46"/>
      <c r="D209" s="48">
        <v>1</v>
      </c>
      <c r="E209" s="47">
        <v>1</v>
      </c>
      <c r="F209" s="48"/>
      <c r="G209" s="47"/>
      <c r="H209" s="48"/>
      <c r="I209" s="47"/>
      <c r="J209" s="48"/>
      <c r="K209" s="33"/>
    </row>
    <row r="210" spans="1:11" ht="16.5" thickBot="1" x14ac:dyDescent="0.3">
      <c r="A210" s="203" t="s">
        <v>355</v>
      </c>
      <c r="B210" s="208"/>
      <c r="C210" s="204">
        <v>180</v>
      </c>
      <c r="D210" s="234">
        <v>180</v>
      </c>
      <c r="E210" s="204">
        <v>180</v>
      </c>
      <c r="F210" s="205">
        <v>0.8</v>
      </c>
      <c r="G210" s="206"/>
      <c r="H210" s="205">
        <v>18.18</v>
      </c>
      <c r="I210" s="206">
        <v>76</v>
      </c>
      <c r="J210" s="205">
        <v>3.6</v>
      </c>
      <c r="K210" s="301" t="s">
        <v>462</v>
      </c>
    </row>
    <row r="211" spans="1:11" s="57" customFormat="1" ht="16.5" thickBot="1" x14ac:dyDescent="0.3">
      <c r="A211" s="123" t="s">
        <v>37</v>
      </c>
      <c r="B211" s="124"/>
      <c r="C211" s="125">
        <v>573</v>
      </c>
      <c r="D211" s="126"/>
      <c r="E211" s="127"/>
      <c r="F211" s="128">
        <f>F210+F196+F191+F181</f>
        <v>28.518000000000001</v>
      </c>
      <c r="G211" s="128">
        <f t="shared" ref="G211:J211" si="6">G210+G196+G191+G181</f>
        <v>27.07</v>
      </c>
      <c r="H211" s="128">
        <f t="shared" si="6"/>
        <v>83.259179856115111</v>
      </c>
      <c r="I211" s="128">
        <f t="shared" si="6"/>
        <v>691.68000000000006</v>
      </c>
      <c r="J211" s="128">
        <f t="shared" si="6"/>
        <v>6.97</v>
      </c>
      <c r="K211" s="56"/>
    </row>
    <row r="212" spans="1:11" s="57" customFormat="1" ht="16.5" thickBot="1" x14ac:dyDescent="0.3">
      <c r="A212" s="50" t="s">
        <v>60</v>
      </c>
      <c r="B212" s="95"/>
      <c r="C212" s="252">
        <f>C139+C143+C179+C211</f>
        <v>1854</v>
      </c>
      <c r="D212" s="55"/>
      <c r="E212" s="55"/>
      <c r="F212" s="55">
        <f>F139+F143+F179+F211</f>
        <v>62.917330996971472</v>
      </c>
      <c r="G212" s="55">
        <f>G139+G143+G179+G211</f>
        <v>68.213380805686199</v>
      </c>
      <c r="H212" s="55">
        <f>H139+H143+H179+H211</f>
        <v>247.08602385937027</v>
      </c>
      <c r="I212" s="55">
        <f>I139+I143+I179+I211</f>
        <v>1879.8893269663233</v>
      </c>
      <c r="J212" s="55">
        <f>J139+J143+J179+J211</f>
        <v>18.41</v>
      </c>
      <c r="K212" s="56"/>
    </row>
    <row r="213" spans="1:11" x14ac:dyDescent="0.25">
      <c r="A213" s="15"/>
      <c r="B213" s="15"/>
      <c r="C213" s="98"/>
      <c r="D213" s="98"/>
      <c r="E213" s="48"/>
      <c r="F213" s="61"/>
      <c r="G213" s="61"/>
      <c r="H213" s="61"/>
      <c r="I213" s="129"/>
      <c r="J213" s="129"/>
      <c r="K213" s="19"/>
    </row>
    <row r="214" spans="1:11" ht="16.5" thickBot="1" x14ac:dyDescent="0.3">
      <c r="A214" s="164" t="s">
        <v>76</v>
      </c>
      <c r="B214" s="15"/>
      <c r="C214" s="15"/>
      <c r="D214" s="16"/>
      <c r="I214" s="100"/>
      <c r="J214" s="100"/>
      <c r="K214" s="35"/>
    </row>
    <row r="215" spans="1:11" ht="27.75" customHeight="1" x14ac:dyDescent="0.25">
      <c r="A215" s="18" t="s">
        <v>5</v>
      </c>
      <c r="B215" s="19"/>
      <c r="C215" s="20" t="s">
        <v>6</v>
      </c>
      <c r="D215" s="21" t="s">
        <v>7</v>
      </c>
      <c r="E215" s="21" t="s">
        <v>7</v>
      </c>
      <c r="F215" s="812" t="s">
        <v>8</v>
      </c>
      <c r="G215" s="813"/>
      <c r="H215" s="814"/>
      <c r="I215" s="321" t="s">
        <v>9</v>
      </c>
      <c r="J215" s="321" t="s">
        <v>10</v>
      </c>
      <c r="K215" s="41" t="s">
        <v>62</v>
      </c>
    </row>
    <row r="216" spans="1:11" ht="22.5" customHeight="1" thickBot="1" x14ac:dyDescent="0.3">
      <c r="A216" s="101" t="s">
        <v>12</v>
      </c>
      <c r="B216" s="102"/>
      <c r="C216" s="26" t="s">
        <v>13</v>
      </c>
      <c r="D216" s="47" t="s">
        <v>14</v>
      </c>
      <c r="E216" s="47" t="s">
        <v>14</v>
      </c>
      <c r="F216" s="815"/>
      <c r="G216" s="816"/>
      <c r="H216" s="817"/>
      <c r="I216" s="27" t="s">
        <v>15</v>
      </c>
      <c r="J216" s="130"/>
      <c r="K216" s="103" t="s">
        <v>63</v>
      </c>
    </row>
    <row r="217" spans="1:11" ht="21.75" customHeight="1" thickBot="1" x14ac:dyDescent="0.3">
      <c r="A217" s="1"/>
      <c r="C217" s="49"/>
      <c r="D217" s="37" t="s">
        <v>16</v>
      </c>
      <c r="E217" s="37" t="s">
        <v>17</v>
      </c>
      <c r="F217" s="21" t="s">
        <v>18</v>
      </c>
      <c r="G217" s="21" t="s">
        <v>19</v>
      </c>
      <c r="H217" s="322" t="s">
        <v>20</v>
      </c>
      <c r="I217" s="321" t="s">
        <v>21</v>
      </c>
      <c r="J217" s="321" t="s">
        <v>22</v>
      </c>
      <c r="K217" s="78"/>
    </row>
    <row r="218" spans="1:11" x14ac:dyDescent="0.25">
      <c r="A218" s="18"/>
      <c r="B218" s="170" t="s">
        <v>23</v>
      </c>
      <c r="C218" s="41"/>
      <c r="D218" s="322"/>
      <c r="E218" s="43"/>
      <c r="F218" s="99"/>
      <c r="G218" s="43"/>
      <c r="H218" s="99"/>
      <c r="I218" s="43"/>
      <c r="J218" s="99"/>
      <c r="K218" s="33"/>
    </row>
    <row r="219" spans="1:11" ht="31.5" x14ac:dyDescent="0.25">
      <c r="A219" s="1" t="s">
        <v>271</v>
      </c>
      <c r="C219" s="46" t="s">
        <v>248</v>
      </c>
      <c r="D219" s="48"/>
      <c r="E219" s="47"/>
      <c r="F219" s="48">
        <v>6.04</v>
      </c>
      <c r="G219" s="47">
        <v>5.54</v>
      </c>
      <c r="H219" s="48">
        <v>30.04</v>
      </c>
      <c r="I219" s="47">
        <v>214.8</v>
      </c>
      <c r="J219" s="48"/>
      <c r="K219" s="33" t="s">
        <v>272</v>
      </c>
    </row>
    <row r="220" spans="1:11" x14ac:dyDescent="0.25">
      <c r="A220" s="1"/>
      <c r="B220" s="3" t="s">
        <v>257</v>
      </c>
      <c r="C220" s="46"/>
      <c r="D220" s="48">
        <v>22.5</v>
      </c>
      <c r="E220" s="47">
        <v>22.5</v>
      </c>
      <c r="F220" s="48"/>
      <c r="G220" s="47"/>
      <c r="H220" s="48"/>
      <c r="I220" s="47"/>
      <c r="J220" s="48"/>
      <c r="K220" s="33"/>
    </row>
    <row r="221" spans="1:11" x14ac:dyDescent="0.25">
      <c r="A221" s="1"/>
      <c r="B221" s="9" t="s">
        <v>27</v>
      </c>
      <c r="C221" s="46"/>
      <c r="D221" s="48">
        <v>90</v>
      </c>
      <c r="E221" s="47">
        <v>90</v>
      </c>
      <c r="F221" s="48"/>
      <c r="G221" s="47"/>
      <c r="H221" s="48"/>
      <c r="I221" s="47"/>
      <c r="J221" s="48"/>
      <c r="K221" s="33"/>
    </row>
    <row r="222" spans="1:11" x14ac:dyDescent="0.25">
      <c r="A222" s="1"/>
      <c r="B222" s="9" t="s">
        <v>28</v>
      </c>
      <c r="C222" s="46"/>
      <c r="D222" s="48">
        <v>68</v>
      </c>
      <c r="E222" s="47">
        <v>68</v>
      </c>
      <c r="F222" s="48"/>
      <c r="G222" s="47"/>
      <c r="H222" s="48"/>
      <c r="I222" s="47"/>
      <c r="J222" s="48"/>
      <c r="K222" s="33"/>
    </row>
    <row r="223" spans="1:11" x14ac:dyDescent="0.25">
      <c r="A223" s="1"/>
      <c r="B223" s="9" t="s">
        <v>29</v>
      </c>
      <c r="C223" s="46"/>
      <c r="D223" s="48">
        <v>2.5</v>
      </c>
      <c r="E223" s="47">
        <v>2.5</v>
      </c>
      <c r="F223" s="48"/>
      <c r="G223" s="47"/>
      <c r="H223" s="48"/>
      <c r="I223" s="47"/>
      <c r="J223" s="48"/>
      <c r="K223" s="33"/>
    </row>
    <row r="224" spans="1:11" x14ac:dyDescent="0.25">
      <c r="A224" s="1"/>
      <c r="B224" s="15" t="s">
        <v>186</v>
      </c>
      <c r="C224" s="46"/>
      <c r="D224" s="48">
        <v>0.5</v>
      </c>
      <c r="E224" s="47">
        <v>0.5</v>
      </c>
      <c r="F224" s="48"/>
      <c r="G224" s="47"/>
      <c r="H224" s="48"/>
      <c r="I224" s="47"/>
      <c r="J224" s="48"/>
      <c r="K224" s="33"/>
    </row>
    <row r="225" spans="1:11" x14ac:dyDescent="0.25">
      <c r="A225" s="1"/>
      <c r="B225" s="9" t="s">
        <v>31</v>
      </c>
      <c r="C225" s="46"/>
      <c r="D225" s="48">
        <v>3</v>
      </c>
      <c r="E225" s="47">
        <v>3</v>
      </c>
      <c r="F225" s="48"/>
      <c r="G225" s="47"/>
      <c r="H225" s="48"/>
      <c r="I225" s="47"/>
      <c r="J225" s="47"/>
      <c r="K225" s="33"/>
    </row>
    <row r="226" spans="1:11" x14ac:dyDescent="0.25">
      <c r="A226" s="86" t="s">
        <v>423</v>
      </c>
      <c r="B226" s="12"/>
      <c r="C226" s="89" t="s">
        <v>249</v>
      </c>
      <c r="D226" s="131"/>
      <c r="E226" s="132"/>
      <c r="F226" s="90">
        <v>3.0325232901236614</v>
      </c>
      <c r="G226" s="91">
        <v>2.3958740841428243</v>
      </c>
      <c r="H226" s="90">
        <v>10.482708219155825</v>
      </c>
      <c r="I226" s="91">
        <v>75.76195432928796</v>
      </c>
      <c r="J226" s="90">
        <v>1.38</v>
      </c>
      <c r="K226" s="33" t="s">
        <v>463</v>
      </c>
    </row>
    <row r="227" spans="1:11" x14ac:dyDescent="0.25">
      <c r="A227" s="86"/>
      <c r="B227" s="9" t="s">
        <v>207</v>
      </c>
      <c r="C227" s="87"/>
      <c r="D227" s="88">
        <v>0.45</v>
      </c>
      <c r="E227" s="89">
        <v>0.45</v>
      </c>
      <c r="F227" s="90"/>
      <c r="G227" s="91"/>
      <c r="H227" s="90"/>
      <c r="I227" s="91"/>
      <c r="J227" s="90"/>
      <c r="K227" s="33"/>
    </row>
    <row r="228" spans="1:11" x14ac:dyDescent="0.25">
      <c r="A228" s="86"/>
      <c r="B228" s="12" t="s">
        <v>29</v>
      </c>
      <c r="C228" s="87"/>
      <c r="D228" s="88">
        <v>6</v>
      </c>
      <c r="E228" s="89">
        <v>6</v>
      </c>
      <c r="F228" s="90"/>
      <c r="G228" s="91"/>
      <c r="H228" s="90"/>
      <c r="I228" s="91"/>
      <c r="J228" s="90"/>
      <c r="K228" s="33"/>
    </row>
    <row r="229" spans="1:11" x14ac:dyDescent="0.25">
      <c r="A229" s="86"/>
      <c r="B229" s="12" t="s">
        <v>27</v>
      </c>
      <c r="C229" s="87"/>
      <c r="D229" s="88">
        <v>92</v>
      </c>
      <c r="E229" s="89">
        <v>90</v>
      </c>
      <c r="F229" s="90"/>
      <c r="G229" s="91"/>
      <c r="H229" s="90"/>
      <c r="I229" s="91"/>
      <c r="J229" s="90"/>
      <c r="K229" s="33"/>
    </row>
    <row r="230" spans="1:11" x14ac:dyDescent="0.25">
      <c r="A230" s="86"/>
      <c r="B230" s="12" t="s">
        <v>28</v>
      </c>
      <c r="C230" s="87"/>
      <c r="D230" s="88">
        <v>90</v>
      </c>
      <c r="E230" s="89">
        <v>90</v>
      </c>
      <c r="F230" s="90"/>
      <c r="G230" s="91"/>
      <c r="H230" s="90"/>
      <c r="I230" s="91"/>
      <c r="J230" s="90"/>
      <c r="K230" s="33"/>
    </row>
    <row r="231" spans="1:11" x14ac:dyDescent="0.25">
      <c r="A231" s="1" t="s">
        <v>179</v>
      </c>
      <c r="C231" s="46" t="s">
        <v>35</v>
      </c>
      <c r="D231" s="32"/>
      <c r="E231" s="44"/>
      <c r="F231" s="42">
        <v>2.2922522522522524</v>
      </c>
      <c r="G231" s="47">
        <v>4.5008708708708705</v>
      </c>
      <c r="H231" s="48">
        <v>15.49</v>
      </c>
      <c r="I231" s="42">
        <v>111.67867867867868</v>
      </c>
      <c r="J231" s="42"/>
      <c r="K231" s="33" t="s">
        <v>480</v>
      </c>
    </row>
    <row r="232" spans="1:11" x14ac:dyDescent="0.25">
      <c r="A232" s="1"/>
      <c r="B232" s="9" t="s">
        <v>36</v>
      </c>
      <c r="C232" s="46"/>
      <c r="D232" s="42">
        <v>30</v>
      </c>
      <c r="E232" s="47">
        <v>30</v>
      </c>
      <c r="F232" s="42"/>
      <c r="G232" s="47"/>
      <c r="H232" s="47"/>
      <c r="I232" s="42"/>
      <c r="J232" s="42"/>
      <c r="K232" s="33"/>
    </row>
    <row r="233" spans="1:11" ht="16.5" thickBot="1" x14ac:dyDescent="0.3">
      <c r="A233" s="1"/>
      <c r="B233" s="9" t="s">
        <v>31</v>
      </c>
      <c r="C233" s="46"/>
      <c r="D233" s="42">
        <v>5</v>
      </c>
      <c r="E233" s="47">
        <v>5</v>
      </c>
      <c r="F233" s="42" t="s">
        <v>3</v>
      </c>
      <c r="G233" s="47"/>
      <c r="H233" s="47"/>
      <c r="I233" s="42"/>
      <c r="J233" s="42"/>
      <c r="K233" s="33"/>
    </row>
    <row r="234" spans="1:11" s="57" customFormat="1" ht="16.5" thickBot="1" x14ac:dyDescent="0.3">
      <c r="A234" s="50" t="s">
        <v>37</v>
      </c>
      <c r="B234" s="51"/>
      <c r="C234" s="52">
        <v>404</v>
      </c>
      <c r="D234" s="53"/>
      <c r="E234" s="54"/>
      <c r="F234" s="55">
        <f>F231+F226+F219</f>
        <v>11.364775542375913</v>
      </c>
      <c r="G234" s="55">
        <f t="shared" ref="G234:J234" si="7">G231+G226+G219</f>
        <v>12.436744955013694</v>
      </c>
      <c r="H234" s="55">
        <f t="shared" si="7"/>
        <v>56.012708219155826</v>
      </c>
      <c r="I234" s="55">
        <f t="shared" si="7"/>
        <v>402.24063300796666</v>
      </c>
      <c r="J234" s="55">
        <f t="shared" si="7"/>
        <v>1.38</v>
      </c>
      <c r="K234" s="56"/>
    </row>
    <row r="235" spans="1:11" x14ac:dyDescent="0.25">
      <c r="A235" s="1"/>
      <c r="B235" s="164" t="s">
        <v>38</v>
      </c>
      <c r="C235" s="41"/>
      <c r="D235" s="48"/>
      <c r="E235" s="47"/>
      <c r="F235" s="21"/>
      <c r="G235" s="48"/>
      <c r="H235" s="21"/>
      <c r="I235" s="48"/>
      <c r="J235" s="133"/>
      <c r="K235" s="33"/>
    </row>
    <row r="236" spans="1:11" x14ac:dyDescent="0.25">
      <c r="A236" s="1" t="s">
        <v>151</v>
      </c>
      <c r="B236" s="12"/>
      <c r="C236" s="89">
        <v>180</v>
      </c>
      <c r="D236" s="107"/>
      <c r="E236" s="107"/>
      <c r="F236" s="91">
        <v>5.22</v>
      </c>
      <c r="G236" s="108">
        <v>4.5</v>
      </c>
      <c r="H236" s="91">
        <v>7.56</v>
      </c>
      <c r="I236" s="91">
        <v>92</v>
      </c>
      <c r="J236" s="109">
        <v>0.45</v>
      </c>
      <c r="K236" s="33" t="s">
        <v>136</v>
      </c>
    </row>
    <row r="237" spans="1:11" ht="16.5" thickBot="1" x14ac:dyDescent="0.3">
      <c r="A237" s="1" t="s">
        <v>419</v>
      </c>
      <c r="B237" s="1" t="s">
        <v>157</v>
      </c>
      <c r="C237" s="89"/>
      <c r="D237" s="212">
        <v>185</v>
      </c>
      <c r="E237" s="212">
        <v>180</v>
      </c>
      <c r="F237" s="91"/>
      <c r="G237" s="108"/>
      <c r="H237" s="91"/>
      <c r="I237" s="91"/>
      <c r="J237" s="109"/>
      <c r="K237" s="33"/>
    </row>
    <row r="238" spans="1:11" s="57" customFormat="1" ht="16.5" thickBot="1" x14ac:dyDescent="0.3">
      <c r="A238" s="50" t="s">
        <v>37</v>
      </c>
      <c r="B238" s="51"/>
      <c r="C238" s="52">
        <v>180</v>
      </c>
      <c r="D238" s="53"/>
      <c r="E238" s="58"/>
      <c r="F238" s="55">
        <f>F236</f>
        <v>5.22</v>
      </c>
      <c r="G238" s="55">
        <f>G236</f>
        <v>4.5</v>
      </c>
      <c r="H238" s="55">
        <f>H236</f>
        <v>7.56</v>
      </c>
      <c r="I238" s="55">
        <f>I236</f>
        <v>92</v>
      </c>
      <c r="J238" s="55">
        <f>J236</f>
        <v>0.45</v>
      </c>
      <c r="K238" s="56"/>
    </row>
    <row r="239" spans="1:11" x14ac:dyDescent="0.25">
      <c r="A239" s="134"/>
      <c r="B239" s="170" t="s">
        <v>39</v>
      </c>
      <c r="C239" s="41"/>
      <c r="D239" s="322"/>
      <c r="E239" s="135"/>
      <c r="F239" s="321"/>
      <c r="G239" s="21"/>
      <c r="H239" s="322"/>
      <c r="I239" s="21"/>
      <c r="J239" s="99"/>
      <c r="K239" s="23"/>
    </row>
    <row r="240" spans="1:11" s="182" customFormat="1" ht="51.75" customHeight="1" x14ac:dyDescent="0.25">
      <c r="A240" s="219" t="s">
        <v>491</v>
      </c>
      <c r="B240" s="73"/>
      <c r="C240" s="220">
        <v>50</v>
      </c>
      <c r="D240" s="221"/>
      <c r="E240" s="180"/>
      <c r="F240" s="181">
        <v>0.85</v>
      </c>
      <c r="G240" s="221">
        <v>2.5</v>
      </c>
      <c r="H240" s="181">
        <v>4.2300000000000004</v>
      </c>
      <c r="I240" s="221">
        <v>42.85</v>
      </c>
      <c r="J240" s="181">
        <v>1.73</v>
      </c>
      <c r="K240" s="76" t="s">
        <v>500</v>
      </c>
    </row>
    <row r="241" spans="1:11" s="182" customFormat="1" ht="15" customHeight="1" x14ac:dyDescent="0.25">
      <c r="A241" s="73"/>
      <c r="B241" s="73" t="s">
        <v>496</v>
      </c>
      <c r="C241" s="220"/>
      <c r="D241" s="221">
        <v>57.2</v>
      </c>
      <c r="E241" s="180">
        <v>40</v>
      </c>
      <c r="F241" s="181"/>
      <c r="G241" s="221"/>
      <c r="H241" s="181"/>
      <c r="I241" s="221"/>
      <c r="J241" s="181"/>
      <c r="K241" s="181"/>
    </row>
    <row r="242" spans="1:11" s="182" customFormat="1" ht="15" customHeight="1" x14ac:dyDescent="0.25">
      <c r="A242" s="73"/>
      <c r="B242" s="73" t="s">
        <v>104</v>
      </c>
      <c r="C242" s="220"/>
      <c r="D242" s="221">
        <v>6</v>
      </c>
      <c r="E242" s="180">
        <v>5</v>
      </c>
      <c r="F242" s="181"/>
      <c r="G242" s="221"/>
      <c r="H242" s="181"/>
      <c r="I242" s="221"/>
      <c r="J242" s="181"/>
      <c r="K242" s="181"/>
    </row>
    <row r="243" spans="1:11" s="182" customFormat="1" ht="15" customHeight="1" x14ac:dyDescent="0.25">
      <c r="A243" s="73"/>
      <c r="B243" s="73" t="s">
        <v>497</v>
      </c>
      <c r="C243" s="220"/>
      <c r="D243" s="221">
        <v>2.5</v>
      </c>
      <c r="E243" s="180">
        <v>2.5</v>
      </c>
      <c r="F243" s="181"/>
      <c r="G243" s="221"/>
      <c r="H243" s="181"/>
      <c r="I243" s="221"/>
      <c r="J243" s="181"/>
      <c r="K243" s="181"/>
    </row>
    <row r="244" spans="1:11" s="182" customFormat="1" ht="15" customHeight="1" x14ac:dyDescent="0.25">
      <c r="A244" s="73"/>
      <c r="B244" s="73" t="s">
        <v>128</v>
      </c>
      <c r="C244" s="220"/>
      <c r="D244" s="221">
        <v>2.5</v>
      </c>
      <c r="E244" s="180">
        <v>2.5</v>
      </c>
      <c r="F244" s="181"/>
      <c r="G244" s="221"/>
      <c r="H244" s="181"/>
      <c r="I244" s="221"/>
      <c r="J244" s="181"/>
      <c r="K244" s="181"/>
    </row>
    <row r="245" spans="1:11" ht="33.75" customHeight="1" x14ac:dyDescent="0.25">
      <c r="A245" s="77" t="s">
        <v>438</v>
      </c>
      <c r="C245" s="46">
        <v>180</v>
      </c>
      <c r="D245" s="48"/>
      <c r="E245" s="42"/>
      <c r="F245" s="42">
        <v>1.4201999999999999</v>
      </c>
      <c r="G245" s="47">
        <v>1.9529999999999998</v>
      </c>
      <c r="H245" s="48">
        <v>8.7210000000000001</v>
      </c>
      <c r="I245" s="47">
        <v>61.739999999999995</v>
      </c>
      <c r="J245" s="48">
        <v>5.94</v>
      </c>
      <c r="K245" s="33" t="s">
        <v>138</v>
      </c>
    </row>
    <row r="246" spans="1:11" x14ac:dyDescent="0.25">
      <c r="A246" s="77"/>
      <c r="B246" s="9" t="s">
        <v>189</v>
      </c>
      <c r="C246" s="46"/>
      <c r="D246" s="48">
        <v>12</v>
      </c>
      <c r="E246" s="42">
        <v>12</v>
      </c>
      <c r="F246" s="42"/>
      <c r="G246" s="47"/>
      <c r="H246" s="48"/>
      <c r="I246" s="47"/>
      <c r="J246" s="48"/>
      <c r="K246" s="33"/>
    </row>
    <row r="247" spans="1:11" x14ac:dyDescent="0.25">
      <c r="A247" s="77"/>
      <c r="B247" s="9" t="s">
        <v>131</v>
      </c>
      <c r="C247" s="46"/>
      <c r="D247" s="48">
        <v>80</v>
      </c>
      <c r="E247" s="42">
        <v>60</v>
      </c>
      <c r="F247" s="42"/>
      <c r="G247" s="47"/>
      <c r="H247" s="48"/>
      <c r="I247" s="47"/>
      <c r="J247" s="48"/>
      <c r="K247" s="33"/>
    </row>
    <row r="248" spans="1:11" x14ac:dyDescent="0.25">
      <c r="A248" s="77"/>
      <c r="B248" s="9" t="s">
        <v>45</v>
      </c>
      <c r="C248" s="46"/>
      <c r="D248" s="48">
        <v>10</v>
      </c>
      <c r="E248" s="42">
        <v>8</v>
      </c>
      <c r="F248" s="42"/>
      <c r="G248" s="47"/>
      <c r="H248" s="48"/>
      <c r="I248" s="47"/>
      <c r="J248" s="48"/>
      <c r="K248" s="33"/>
    </row>
    <row r="249" spans="1:11" x14ac:dyDescent="0.25">
      <c r="A249" s="77"/>
      <c r="B249" s="9" t="s">
        <v>40</v>
      </c>
      <c r="C249" s="46"/>
      <c r="D249" s="48">
        <v>9.52</v>
      </c>
      <c r="E249" s="42">
        <v>8</v>
      </c>
      <c r="F249" s="42"/>
      <c r="G249" s="47"/>
      <c r="H249" s="48"/>
      <c r="I249" s="47"/>
      <c r="J249" s="48"/>
      <c r="K249" s="33"/>
    </row>
    <row r="250" spans="1:11" x14ac:dyDescent="0.25">
      <c r="A250" s="77"/>
      <c r="B250" s="9" t="s">
        <v>46</v>
      </c>
      <c r="C250" s="46"/>
      <c r="D250" s="48">
        <v>2</v>
      </c>
      <c r="E250" s="42">
        <v>2</v>
      </c>
      <c r="F250" s="42"/>
      <c r="G250" s="47"/>
      <c r="H250" s="48"/>
      <c r="I250" s="47"/>
      <c r="J250" s="48"/>
      <c r="K250" s="33"/>
    </row>
    <row r="251" spans="1:11" x14ac:dyDescent="0.25">
      <c r="A251" s="77"/>
      <c r="B251" s="15" t="s">
        <v>186</v>
      </c>
      <c r="C251" s="46"/>
      <c r="D251" s="48">
        <v>0.7</v>
      </c>
      <c r="E251" s="42">
        <v>0.7</v>
      </c>
      <c r="F251" s="42"/>
      <c r="G251" s="47"/>
      <c r="H251" s="48"/>
      <c r="I251" s="47"/>
      <c r="J251" s="48"/>
      <c r="K251" s="33"/>
    </row>
    <row r="252" spans="1:11" x14ac:dyDescent="0.25">
      <c r="A252" s="77"/>
      <c r="B252" s="9" t="s">
        <v>145</v>
      </c>
      <c r="C252" s="46"/>
      <c r="D252" s="48">
        <v>120</v>
      </c>
      <c r="E252" s="42">
        <v>120</v>
      </c>
      <c r="F252" s="42"/>
      <c r="G252" s="47"/>
      <c r="H252" s="48"/>
      <c r="I252" s="47"/>
      <c r="J252" s="48"/>
      <c r="K252" s="33"/>
    </row>
    <row r="253" spans="1:11" ht="31.5" x14ac:dyDescent="0.25">
      <c r="A253" s="1" t="s">
        <v>428</v>
      </c>
      <c r="C253" s="49" t="s">
        <v>280</v>
      </c>
      <c r="D253" s="47"/>
      <c r="E253" s="63"/>
      <c r="F253" s="48">
        <v>13.55</v>
      </c>
      <c r="G253" s="47">
        <v>8.08</v>
      </c>
      <c r="H253" s="48">
        <v>2.72</v>
      </c>
      <c r="I253" s="47">
        <v>136.31</v>
      </c>
      <c r="J253" s="48">
        <v>0.74</v>
      </c>
      <c r="K253" s="33" t="s">
        <v>432</v>
      </c>
    </row>
    <row r="254" spans="1:11" x14ac:dyDescent="0.25">
      <c r="A254" s="1"/>
      <c r="B254" s="9" t="s">
        <v>436</v>
      </c>
      <c r="C254" s="49"/>
      <c r="D254" s="47">
        <v>56</v>
      </c>
      <c r="E254" s="63">
        <v>56</v>
      </c>
      <c r="F254" s="48"/>
      <c r="G254" s="47"/>
      <c r="H254" s="48"/>
      <c r="I254" s="47"/>
      <c r="J254" s="48"/>
      <c r="K254" s="33"/>
    </row>
    <row r="255" spans="1:11" x14ac:dyDescent="0.25">
      <c r="A255" s="1"/>
      <c r="B255" s="9" t="s">
        <v>214</v>
      </c>
      <c r="C255" s="49"/>
      <c r="D255" s="47">
        <v>0.4</v>
      </c>
      <c r="E255" s="63">
        <v>0.4</v>
      </c>
      <c r="F255" s="48"/>
      <c r="G255" s="47"/>
      <c r="H255" s="48"/>
      <c r="I255" s="47"/>
      <c r="J255" s="48"/>
      <c r="K255" s="33"/>
    </row>
    <row r="256" spans="1:11" x14ac:dyDescent="0.25">
      <c r="A256" s="1"/>
      <c r="B256" s="9" t="s">
        <v>437</v>
      </c>
      <c r="C256" s="49"/>
      <c r="D256" s="47"/>
      <c r="E256" s="63">
        <v>40</v>
      </c>
      <c r="F256" s="48"/>
      <c r="G256" s="47"/>
      <c r="H256" s="48"/>
      <c r="I256" s="47"/>
      <c r="J256" s="48"/>
      <c r="K256" s="33"/>
    </row>
    <row r="257" spans="1:11" x14ac:dyDescent="0.25">
      <c r="A257" s="1"/>
      <c r="B257" s="9" t="s">
        <v>45</v>
      </c>
      <c r="C257" s="49"/>
      <c r="D257" s="47">
        <v>17.5</v>
      </c>
      <c r="E257" s="63">
        <v>14</v>
      </c>
      <c r="F257" s="48"/>
      <c r="G257" s="47"/>
      <c r="H257" s="48"/>
      <c r="I257" s="47"/>
      <c r="J257" s="48"/>
      <c r="K257" s="33"/>
    </row>
    <row r="258" spans="1:11" x14ac:dyDescent="0.25">
      <c r="A258" s="1"/>
      <c r="B258" s="9" t="s">
        <v>104</v>
      </c>
      <c r="C258" s="49"/>
      <c r="D258" s="47">
        <v>8.5</v>
      </c>
      <c r="E258" s="63">
        <v>7.1</v>
      </c>
      <c r="F258" s="48"/>
      <c r="G258" s="47"/>
      <c r="H258" s="48"/>
      <c r="I258" s="47"/>
      <c r="J258" s="48"/>
      <c r="K258" s="33"/>
    </row>
    <row r="259" spans="1:11" x14ac:dyDescent="0.25">
      <c r="A259" s="1"/>
      <c r="B259" s="9" t="s">
        <v>171</v>
      </c>
      <c r="C259" s="49"/>
      <c r="D259" s="47">
        <v>30</v>
      </c>
      <c r="E259" s="63">
        <v>30</v>
      </c>
      <c r="F259" s="48"/>
      <c r="G259" s="47"/>
      <c r="H259" s="48"/>
      <c r="I259" s="47"/>
      <c r="J259" s="48"/>
      <c r="K259" s="33"/>
    </row>
    <row r="260" spans="1:11" x14ac:dyDescent="0.25">
      <c r="A260" s="1"/>
      <c r="B260" s="9" t="s">
        <v>141</v>
      </c>
      <c r="C260" s="49"/>
      <c r="D260" s="47">
        <v>1.2</v>
      </c>
      <c r="E260" s="63">
        <v>1.2</v>
      </c>
      <c r="F260" s="48"/>
      <c r="G260" s="47"/>
      <c r="H260" s="48"/>
      <c r="I260" s="47"/>
      <c r="J260" s="48"/>
      <c r="K260" s="33"/>
    </row>
    <row r="261" spans="1:11" x14ac:dyDescent="0.25">
      <c r="A261" s="1"/>
      <c r="B261" s="9" t="s">
        <v>299</v>
      </c>
      <c r="C261" s="49"/>
      <c r="D261" s="47">
        <v>2</v>
      </c>
      <c r="E261" s="63">
        <v>2</v>
      </c>
      <c r="F261" s="48"/>
      <c r="G261" s="47"/>
      <c r="H261" s="48"/>
      <c r="I261" s="47"/>
      <c r="J261" s="48"/>
      <c r="K261" s="33"/>
    </row>
    <row r="262" spans="1:11" x14ac:dyDescent="0.25">
      <c r="A262" s="1"/>
      <c r="B262" s="9" t="s">
        <v>128</v>
      </c>
      <c r="C262" s="49"/>
      <c r="D262" s="47">
        <v>2.7</v>
      </c>
      <c r="E262" s="63">
        <v>2.7</v>
      </c>
      <c r="F262" s="48"/>
      <c r="G262" s="47"/>
      <c r="H262" s="48"/>
      <c r="I262" s="47"/>
      <c r="J262" s="48"/>
      <c r="K262" s="33"/>
    </row>
    <row r="263" spans="1:11" x14ac:dyDescent="0.25">
      <c r="A263" s="1"/>
      <c r="B263" s="9" t="s">
        <v>214</v>
      </c>
      <c r="C263" s="49"/>
      <c r="D263" s="47">
        <v>0.2</v>
      </c>
      <c r="E263" s="63">
        <v>0.2</v>
      </c>
      <c r="F263" s="48"/>
      <c r="G263" s="47"/>
      <c r="H263" s="48"/>
      <c r="I263" s="47"/>
      <c r="J263" s="48"/>
      <c r="K263" s="33"/>
    </row>
    <row r="264" spans="1:11" ht="38.25" customHeight="1" x14ac:dyDescent="0.25">
      <c r="A264" s="1" t="s">
        <v>337</v>
      </c>
      <c r="C264" s="46" t="s">
        <v>156</v>
      </c>
      <c r="D264" s="48"/>
      <c r="E264" s="42"/>
      <c r="F264" s="42">
        <v>4.91</v>
      </c>
      <c r="G264" s="91">
        <v>3.13</v>
      </c>
      <c r="H264" s="48">
        <v>27.6</v>
      </c>
      <c r="I264" s="47">
        <v>158.16</v>
      </c>
      <c r="J264" s="48"/>
      <c r="K264" s="33" t="s">
        <v>166</v>
      </c>
    </row>
    <row r="265" spans="1:11" x14ac:dyDescent="0.25">
      <c r="A265" s="1"/>
      <c r="B265" s="9" t="s">
        <v>133</v>
      </c>
      <c r="C265" s="46"/>
      <c r="D265" s="48">
        <v>45.5</v>
      </c>
      <c r="E265" s="42">
        <v>45.5</v>
      </c>
      <c r="F265" s="42"/>
      <c r="G265" s="91"/>
      <c r="H265" s="48"/>
      <c r="I265" s="47"/>
      <c r="J265" s="48"/>
      <c r="K265" s="33"/>
    </row>
    <row r="266" spans="1:11" x14ac:dyDescent="0.25">
      <c r="A266" s="1"/>
      <c r="B266" s="9" t="s">
        <v>64</v>
      </c>
      <c r="C266" s="46"/>
      <c r="D266" s="48">
        <v>275</v>
      </c>
      <c r="E266" s="42">
        <v>275</v>
      </c>
      <c r="F266" s="42"/>
      <c r="G266" s="91"/>
      <c r="H266" s="48"/>
      <c r="I266" s="47"/>
      <c r="J266" s="48"/>
      <c r="K266" s="33"/>
    </row>
    <row r="267" spans="1:11" x14ac:dyDescent="0.25">
      <c r="A267" s="1"/>
      <c r="B267" s="15" t="s">
        <v>186</v>
      </c>
      <c r="C267" s="46"/>
      <c r="D267" s="48">
        <v>0.5</v>
      </c>
      <c r="E267" s="42">
        <v>0.5</v>
      </c>
      <c r="F267" s="42"/>
      <c r="G267" s="91"/>
      <c r="H267" s="48"/>
      <c r="I267" s="47"/>
      <c r="J267" s="48"/>
      <c r="K267" s="33"/>
    </row>
    <row r="268" spans="1:11" x14ac:dyDescent="0.25">
      <c r="A268" s="1"/>
      <c r="B268" s="9" t="s">
        <v>31</v>
      </c>
      <c r="C268" s="46"/>
      <c r="D268" s="48">
        <v>3</v>
      </c>
      <c r="E268" s="42">
        <v>3</v>
      </c>
      <c r="F268" s="42"/>
      <c r="G268" s="91"/>
      <c r="H268" s="48"/>
      <c r="I268" s="47"/>
      <c r="J268" s="48"/>
      <c r="K268" s="33"/>
    </row>
    <row r="269" spans="1:11" x14ac:dyDescent="0.25">
      <c r="A269" s="74" t="s">
        <v>258</v>
      </c>
      <c r="C269" s="46">
        <v>180</v>
      </c>
      <c r="D269" s="48"/>
      <c r="E269" s="42"/>
      <c r="F269" s="42">
        <v>0.54</v>
      </c>
      <c r="G269" s="47">
        <v>9.0000000000000011E-2</v>
      </c>
      <c r="H269" s="48">
        <v>16.178000000000001</v>
      </c>
      <c r="I269" s="47">
        <v>75.239999999999995</v>
      </c>
      <c r="J269" s="66">
        <v>0.99</v>
      </c>
      <c r="K269" s="139" t="s">
        <v>319</v>
      </c>
    </row>
    <row r="270" spans="1:11" x14ac:dyDescent="0.25">
      <c r="A270" s="77"/>
      <c r="B270" s="9" t="s">
        <v>259</v>
      </c>
      <c r="C270" s="46"/>
      <c r="D270" s="48">
        <v>21</v>
      </c>
      <c r="E270" s="42">
        <v>21</v>
      </c>
      <c r="F270" s="49"/>
      <c r="G270" s="46"/>
      <c r="H270" s="66"/>
      <c r="I270" s="75"/>
      <c r="J270" s="66"/>
      <c r="K270" s="33"/>
    </row>
    <row r="271" spans="1:11" x14ac:dyDescent="0.25">
      <c r="A271" s="77"/>
      <c r="B271" s="12" t="s">
        <v>29</v>
      </c>
      <c r="C271" s="46"/>
      <c r="D271" s="48">
        <v>6</v>
      </c>
      <c r="E271" s="42">
        <v>6</v>
      </c>
      <c r="F271" s="49"/>
      <c r="G271" s="46"/>
      <c r="H271" s="66"/>
      <c r="I271" s="75"/>
      <c r="J271" s="66"/>
      <c r="K271" s="33"/>
    </row>
    <row r="272" spans="1:11" x14ac:dyDescent="0.25">
      <c r="A272" s="77"/>
      <c r="B272" s="9" t="s">
        <v>64</v>
      </c>
      <c r="C272" s="46"/>
      <c r="D272" s="48">
        <v>180</v>
      </c>
      <c r="E272" s="42">
        <v>180</v>
      </c>
      <c r="F272" s="46"/>
      <c r="G272" s="140"/>
      <c r="H272" s="140"/>
      <c r="I272" s="75"/>
      <c r="J272" s="66"/>
      <c r="K272" s="33"/>
    </row>
    <row r="273" spans="1:11" ht="29.25" customHeight="1" thickBot="1" x14ac:dyDescent="0.3">
      <c r="A273" s="1" t="s">
        <v>175</v>
      </c>
      <c r="C273" s="46">
        <v>20</v>
      </c>
      <c r="D273" s="63">
        <v>20</v>
      </c>
      <c r="E273" s="47">
        <v>20</v>
      </c>
      <c r="F273" s="47">
        <v>1.52</v>
      </c>
      <c r="G273" s="48">
        <v>0.16</v>
      </c>
      <c r="H273" s="47">
        <v>9.85</v>
      </c>
      <c r="I273" s="47">
        <v>47.05</v>
      </c>
      <c r="J273" s="48">
        <v>0</v>
      </c>
      <c r="K273" s="78" t="s">
        <v>453</v>
      </c>
    </row>
    <row r="274" spans="1:11" ht="34.5" customHeight="1" thickBot="1" x14ac:dyDescent="0.3">
      <c r="A274" s="34" t="s">
        <v>208</v>
      </c>
      <c r="B274" s="35"/>
      <c r="C274" s="106">
        <v>45</v>
      </c>
      <c r="D274" s="80">
        <v>45</v>
      </c>
      <c r="E274" s="81">
        <v>45</v>
      </c>
      <c r="F274" s="81">
        <v>2.9729729729729724</v>
      </c>
      <c r="G274" s="79">
        <v>0.54054054054054046</v>
      </c>
      <c r="H274" s="82">
        <v>17.837837837837839</v>
      </c>
      <c r="I274" s="79">
        <v>89.189189189189179</v>
      </c>
      <c r="J274" s="82"/>
      <c r="K274" s="78" t="s">
        <v>458</v>
      </c>
    </row>
    <row r="275" spans="1:11" s="57" customFormat="1" ht="16.5" thickBot="1" x14ac:dyDescent="0.3">
      <c r="A275" s="141" t="s">
        <v>37</v>
      </c>
      <c r="B275" s="142"/>
      <c r="C275" s="114">
        <f>C274+C273+C269+133+80+C245+C240</f>
        <v>688</v>
      </c>
      <c r="D275" s="143"/>
      <c r="E275" s="144"/>
      <c r="F275" s="55">
        <f>F274+F273+F269+F264+F253+F245+F240</f>
        <v>25.763172972972974</v>
      </c>
      <c r="G275" s="55">
        <f t="shared" ref="G275:J275" si="8">G274+G273+G269+G264+G253+G245+G240</f>
        <v>16.453540540540541</v>
      </c>
      <c r="H275" s="55">
        <f t="shared" si="8"/>
        <v>87.136837837837859</v>
      </c>
      <c r="I275" s="55">
        <f t="shared" si="8"/>
        <v>610.53918918918919</v>
      </c>
      <c r="J275" s="55">
        <f t="shared" si="8"/>
        <v>9.4</v>
      </c>
      <c r="K275" s="56"/>
    </row>
    <row r="276" spans="1:11" ht="31.5" x14ac:dyDescent="0.25">
      <c r="A276" s="1"/>
      <c r="B276" s="85" t="s">
        <v>256</v>
      </c>
      <c r="C276" s="41"/>
      <c r="D276" s="48"/>
      <c r="E276" s="21"/>
      <c r="F276" s="48"/>
      <c r="G276" s="21"/>
      <c r="H276" s="48"/>
      <c r="I276" s="21"/>
      <c r="J276" s="48"/>
      <c r="K276" s="23"/>
    </row>
    <row r="277" spans="1:11" ht="45" x14ac:dyDescent="0.25">
      <c r="A277" s="203" t="s">
        <v>370</v>
      </c>
      <c r="B277" s="253"/>
      <c r="C277" s="254" t="s">
        <v>100</v>
      </c>
      <c r="D277" s="255"/>
      <c r="E277" s="256"/>
      <c r="F277" s="257">
        <v>6.83</v>
      </c>
      <c r="G277" s="258">
        <v>5.88</v>
      </c>
      <c r="H277" s="257">
        <v>11.063000000000001</v>
      </c>
      <c r="I277" s="258">
        <v>124.98</v>
      </c>
      <c r="J277" s="257">
        <v>0.93</v>
      </c>
      <c r="K277" s="71" t="s">
        <v>371</v>
      </c>
    </row>
    <row r="278" spans="1:11" x14ac:dyDescent="0.25">
      <c r="A278" s="259"/>
      <c r="B278" s="242" t="s">
        <v>135</v>
      </c>
      <c r="C278" s="254"/>
      <c r="D278" s="257">
        <v>51.5</v>
      </c>
      <c r="E278" s="256">
        <v>37.5</v>
      </c>
      <c r="F278" s="257"/>
      <c r="G278" s="258"/>
      <c r="H278" s="257"/>
      <c r="I278" s="258"/>
      <c r="J278" s="260"/>
      <c r="K278" s="71"/>
    </row>
    <row r="279" spans="1:11" x14ac:dyDescent="0.25">
      <c r="A279" s="259"/>
      <c r="B279" s="242" t="s">
        <v>229</v>
      </c>
      <c r="C279" s="254"/>
      <c r="D279" s="257">
        <v>39.4</v>
      </c>
      <c r="E279" s="256">
        <v>37.5</v>
      </c>
      <c r="F279" s="257"/>
      <c r="G279" s="258"/>
      <c r="H279" s="257"/>
      <c r="I279" s="258"/>
      <c r="J279" s="260"/>
      <c r="K279" s="71"/>
    </row>
    <row r="280" spans="1:11" x14ac:dyDescent="0.25">
      <c r="A280" s="259"/>
      <c r="B280" s="242" t="s">
        <v>221</v>
      </c>
      <c r="C280" s="254"/>
      <c r="D280" s="257">
        <v>5</v>
      </c>
      <c r="E280" s="258">
        <v>5</v>
      </c>
      <c r="F280" s="257"/>
      <c r="G280" s="258"/>
      <c r="H280" s="257"/>
      <c r="I280" s="258"/>
      <c r="J280" s="260"/>
      <c r="K280" s="71"/>
    </row>
    <row r="281" spans="1:11" x14ac:dyDescent="0.25">
      <c r="A281" s="259"/>
      <c r="B281" s="242" t="s">
        <v>134</v>
      </c>
      <c r="C281" s="254"/>
      <c r="D281" s="257">
        <v>8.1</v>
      </c>
      <c r="E281" s="258">
        <v>8.1</v>
      </c>
      <c r="F281" s="257"/>
      <c r="G281" s="258"/>
      <c r="H281" s="257"/>
      <c r="I281" s="258"/>
      <c r="J281" s="260"/>
      <c r="K281" s="71"/>
    </row>
    <row r="282" spans="1:11" x14ac:dyDescent="0.25">
      <c r="A282" s="259"/>
      <c r="B282" s="242" t="s">
        <v>40</v>
      </c>
      <c r="C282" s="254"/>
      <c r="D282" s="257">
        <v>11.4</v>
      </c>
      <c r="E282" s="258">
        <v>9.5</v>
      </c>
      <c r="F282" s="257"/>
      <c r="G282" s="258"/>
      <c r="H282" s="257"/>
      <c r="I282" s="258"/>
      <c r="J282" s="260"/>
      <c r="K282" s="71"/>
    </row>
    <row r="283" spans="1:11" x14ac:dyDescent="0.25">
      <c r="A283" s="259"/>
      <c r="B283" s="242" t="s">
        <v>128</v>
      </c>
      <c r="C283" s="254"/>
      <c r="D283" s="257">
        <v>0.75</v>
      </c>
      <c r="E283" s="258">
        <v>0.75</v>
      </c>
      <c r="F283" s="257"/>
      <c r="G283" s="258"/>
      <c r="H283" s="257"/>
      <c r="I283" s="258"/>
      <c r="J283" s="260"/>
      <c r="K283" s="71"/>
    </row>
    <row r="284" spans="1:11" x14ac:dyDescent="0.25">
      <c r="A284" s="259"/>
      <c r="B284" s="242" t="s">
        <v>149</v>
      </c>
      <c r="C284" s="254"/>
      <c r="D284" s="257"/>
      <c r="E284" s="258">
        <v>4.75</v>
      </c>
      <c r="F284" s="257"/>
      <c r="G284" s="258"/>
      <c r="H284" s="257"/>
      <c r="I284" s="258"/>
      <c r="J284" s="260"/>
      <c r="K284" s="71"/>
    </row>
    <row r="285" spans="1:11" x14ac:dyDescent="0.25">
      <c r="A285" s="259"/>
      <c r="B285" s="242" t="s">
        <v>356</v>
      </c>
      <c r="C285" s="254"/>
      <c r="D285" s="257">
        <v>0.9</v>
      </c>
      <c r="E285" s="258">
        <v>0.75</v>
      </c>
      <c r="F285" s="257"/>
      <c r="G285" s="258"/>
      <c r="H285" s="257"/>
      <c r="I285" s="258"/>
      <c r="J285" s="260"/>
      <c r="K285" s="71"/>
    </row>
    <row r="286" spans="1:11" x14ac:dyDescent="0.25">
      <c r="A286" s="259"/>
      <c r="B286" s="242" t="s">
        <v>186</v>
      </c>
      <c r="C286" s="254"/>
      <c r="D286" s="257">
        <v>0.42</v>
      </c>
      <c r="E286" s="258">
        <v>0.42</v>
      </c>
      <c r="F286" s="257"/>
      <c r="G286" s="258"/>
      <c r="H286" s="257"/>
      <c r="I286" s="258"/>
      <c r="J286" s="260"/>
      <c r="K286" s="71"/>
    </row>
    <row r="287" spans="1:11" x14ac:dyDescent="0.25">
      <c r="A287" s="259"/>
      <c r="B287" s="242" t="s">
        <v>86</v>
      </c>
      <c r="C287" s="254"/>
      <c r="D287" s="257">
        <v>5</v>
      </c>
      <c r="E287" s="258">
        <v>5</v>
      </c>
      <c r="F287" s="260"/>
      <c r="G287" s="258"/>
      <c r="H287" s="257"/>
      <c r="I287" s="258"/>
      <c r="J287" s="257"/>
      <c r="K287" s="71"/>
    </row>
    <row r="288" spans="1:11" x14ac:dyDescent="0.25">
      <c r="A288" s="259"/>
      <c r="B288" s="242" t="s">
        <v>43</v>
      </c>
      <c r="C288" s="254"/>
      <c r="D288" s="255"/>
      <c r="E288" s="256">
        <v>59</v>
      </c>
      <c r="F288" s="260"/>
      <c r="G288" s="258"/>
      <c r="H288" s="257"/>
      <c r="I288" s="258"/>
      <c r="J288" s="257"/>
      <c r="K288" s="71"/>
    </row>
    <row r="289" spans="1:11" x14ac:dyDescent="0.25">
      <c r="A289" s="259"/>
      <c r="B289" s="209" t="s">
        <v>46</v>
      </c>
      <c r="C289" s="254"/>
      <c r="D289" s="257">
        <v>1</v>
      </c>
      <c r="E289" s="258">
        <v>1</v>
      </c>
      <c r="F289" s="260"/>
      <c r="G289" s="258"/>
      <c r="H289" s="257"/>
      <c r="I289" s="258"/>
      <c r="J289" s="257"/>
      <c r="K289" s="71"/>
    </row>
    <row r="290" spans="1:11" x14ac:dyDescent="0.25">
      <c r="A290" s="259"/>
      <c r="B290" s="242" t="s">
        <v>372</v>
      </c>
      <c r="C290" s="254"/>
      <c r="D290" s="255"/>
      <c r="E290" s="261">
        <v>50</v>
      </c>
      <c r="F290" s="260"/>
      <c r="G290" s="258"/>
      <c r="H290" s="257"/>
      <c r="I290" s="258"/>
      <c r="J290" s="257"/>
      <c r="K290" s="71"/>
    </row>
    <row r="291" spans="1:11" x14ac:dyDescent="0.25">
      <c r="A291" s="242" t="s">
        <v>373</v>
      </c>
      <c r="B291" s="208"/>
      <c r="C291" s="254"/>
      <c r="D291" s="255"/>
      <c r="E291" s="261">
        <v>25</v>
      </c>
      <c r="F291" s="260"/>
      <c r="G291" s="258"/>
      <c r="H291" s="257"/>
      <c r="I291" s="258"/>
      <c r="J291" s="257"/>
      <c r="K291" s="71"/>
    </row>
    <row r="292" spans="1:11" x14ac:dyDescent="0.25">
      <c r="A292" s="242"/>
      <c r="B292" s="208" t="s">
        <v>104</v>
      </c>
      <c r="C292" s="254"/>
      <c r="D292" s="255">
        <v>3</v>
      </c>
      <c r="E292" s="258">
        <v>2.5</v>
      </c>
      <c r="F292" s="260"/>
      <c r="G292" s="258"/>
      <c r="H292" s="257"/>
      <c r="I292" s="258"/>
      <c r="J292" s="257"/>
      <c r="K292" s="71"/>
    </row>
    <row r="293" spans="1:11" x14ac:dyDescent="0.25">
      <c r="A293" s="242"/>
      <c r="B293" s="208" t="s">
        <v>80</v>
      </c>
      <c r="C293" s="254"/>
      <c r="D293" s="257">
        <v>6.25</v>
      </c>
      <c r="E293" s="258">
        <v>5</v>
      </c>
      <c r="F293" s="260"/>
      <c r="G293" s="258"/>
      <c r="H293" s="257"/>
      <c r="I293" s="258"/>
      <c r="J293" s="257"/>
      <c r="K293" s="71"/>
    </row>
    <row r="294" spans="1:11" x14ac:dyDescent="0.25">
      <c r="A294" s="242"/>
      <c r="B294" s="208" t="s">
        <v>128</v>
      </c>
      <c r="C294" s="254"/>
      <c r="D294" s="257">
        <v>0.75</v>
      </c>
      <c r="E294" s="258">
        <v>0.75</v>
      </c>
      <c r="F294" s="260"/>
      <c r="G294" s="258"/>
      <c r="H294" s="257"/>
      <c r="I294" s="258"/>
      <c r="J294" s="257"/>
      <c r="K294" s="71"/>
    </row>
    <row r="295" spans="1:11" x14ac:dyDescent="0.25">
      <c r="A295" s="259"/>
      <c r="B295" s="242" t="s">
        <v>374</v>
      </c>
      <c r="C295" s="254"/>
      <c r="D295" s="255">
        <v>25</v>
      </c>
      <c r="E295" s="256">
        <v>25</v>
      </c>
      <c r="F295" s="260"/>
      <c r="G295" s="258"/>
      <c r="H295" s="257"/>
      <c r="I295" s="258"/>
      <c r="J295" s="257"/>
      <c r="K295" s="71"/>
    </row>
    <row r="296" spans="1:11" x14ac:dyDescent="0.25">
      <c r="A296" s="259"/>
      <c r="B296" s="242" t="s">
        <v>31</v>
      </c>
      <c r="C296" s="254"/>
      <c r="D296" s="264">
        <v>1.125</v>
      </c>
      <c r="E296" s="265">
        <v>1.125</v>
      </c>
      <c r="F296" s="260"/>
      <c r="G296" s="258"/>
      <c r="H296" s="257"/>
      <c r="I296" s="258"/>
      <c r="J296" s="257"/>
      <c r="K296" s="71"/>
    </row>
    <row r="297" spans="1:11" x14ac:dyDescent="0.25">
      <c r="A297" s="259"/>
      <c r="B297" s="242" t="s">
        <v>91</v>
      </c>
      <c r="C297" s="254"/>
      <c r="D297" s="264">
        <v>1.125</v>
      </c>
      <c r="E297" s="265">
        <v>1.125</v>
      </c>
      <c r="F297" s="260"/>
      <c r="G297" s="258"/>
      <c r="H297" s="257"/>
      <c r="I297" s="258"/>
      <c r="J297" s="257"/>
      <c r="K297" s="71"/>
    </row>
    <row r="298" spans="1:11" x14ac:dyDescent="0.25">
      <c r="A298" s="259"/>
      <c r="B298" s="242" t="s">
        <v>80</v>
      </c>
      <c r="C298" s="254"/>
      <c r="D298" s="264">
        <v>1.875</v>
      </c>
      <c r="E298" s="256">
        <v>1.5</v>
      </c>
      <c r="F298" s="260"/>
      <c r="G298" s="258"/>
      <c r="H298" s="257"/>
      <c r="I298" s="258"/>
      <c r="J298" s="257"/>
      <c r="K298" s="71"/>
    </row>
    <row r="299" spans="1:11" x14ac:dyDescent="0.25">
      <c r="A299" s="259"/>
      <c r="B299" s="242" t="s">
        <v>104</v>
      </c>
      <c r="C299" s="254"/>
      <c r="D299" s="257">
        <v>0.9</v>
      </c>
      <c r="E299" s="258">
        <v>0.75</v>
      </c>
      <c r="F299" s="260"/>
      <c r="G299" s="258"/>
      <c r="H299" s="257"/>
      <c r="I299" s="258"/>
      <c r="J299" s="257"/>
      <c r="K299" s="71"/>
    </row>
    <row r="300" spans="1:11" x14ac:dyDescent="0.25">
      <c r="A300" s="259"/>
      <c r="B300" s="242" t="s">
        <v>141</v>
      </c>
      <c r="C300" s="254"/>
      <c r="D300" s="257">
        <v>1.5</v>
      </c>
      <c r="E300" s="258">
        <v>1.5</v>
      </c>
      <c r="F300" s="260"/>
      <c r="G300" s="258"/>
      <c r="H300" s="257"/>
      <c r="I300" s="258"/>
      <c r="J300" s="257"/>
      <c r="K300" s="71"/>
    </row>
    <row r="301" spans="1:11" x14ac:dyDescent="0.25">
      <c r="A301" s="259"/>
      <c r="B301" s="242" t="s">
        <v>31</v>
      </c>
      <c r="C301" s="254"/>
      <c r="D301" s="257">
        <v>0.4</v>
      </c>
      <c r="E301" s="258">
        <v>0.4</v>
      </c>
      <c r="F301" s="260"/>
      <c r="G301" s="258"/>
      <c r="H301" s="257"/>
      <c r="I301" s="258"/>
      <c r="J301" s="257"/>
      <c r="K301" s="71"/>
    </row>
    <row r="302" spans="1:11" x14ac:dyDescent="0.25">
      <c r="A302" s="259"/>
      <c r="B302" s="242" t="s">
        <v>183</v>
      </c>
      <c r="C302" s="254"/>
      <c r="D302" s="257">
        <v>0.25</v>
      </c>
      <c r="E302" s="258">
        <v>0.25</v>
      </c>
      <c r="F302" s="260"/>
      <c r="G302" s="258"/>
      <c r="H302" s="257"/>
      <c r="I302" s="258"/>
      <c r="J302" s="257"/>
      <c r="K302" s="71"/>
    </row>
    <row r="303" spans="1:11" x14ac:dyDescent="0.25">
      <c r="A303" s="259"/>
      <c r="B303" s="242" t="s">
        <v>209</v>
      </c>
      <c r="C303" s="254"/>
      <c r="D303" s="257">
        <v>0.25</v>
      </c>
      <c r="E303" s="258">
        <v>0.25</v>
      </c>
      <c r="F303" s="260"/>
      <c r="G303" s="258"/>
      <c r="H303" s="257"/>
      <c r="I303" s="258"/>
      <c r="J303" s="257"/>
      <c r="K303" s="71"/>
    </row>
    <row r="304" spans="1:11" x14ac:dyDescent="0.25">
      <c r="A304" s="259"/>
      <c r="B304" s="242" t="s">
        <v>375</v>
      </c>
      <c r="C304" s="254"/>
      <c r="D304" s="257"/>
      <c r="E304" s="258">
        <v>22.5</v>
      </c>
      <c r="F304" s="260"/>
      <c r="G304" s="258"/>
      <c r="H304" s="257"/>
      <c r="I304" s="258"/>
      <c r="J304" s="257"/>
      <c r="K304" s="71"/>
    </row>
    <row r="305" spans="1:11" x14ac:dyDescent="0.25">
      <c r="A305" s="242"/>
      <c r="B305" s="242" t="s">
        <v>405</v>
      </c>
      <c r="C305" s="280"/>
      <c r="D305" s="10"/>
      <c r="E305" s="258">
        <v>25</v>
      </c>
      <c r="F305" s="260"/>
      <c r="G305" s="258"/>
      <c r="H305" s="257"/>
      <c r="I305" s="258"/>
      <c r="J305" s="257"/>
      <c r="K305" s="71"/>
    </row>
    <row r="306" spans="1:11" x14ac:dyDescent="0.25">
      <c r="A306" s="242" t="s">
        <v>369</v>
      </c>
      <c r="B306" s="242"/>
      <c r="C306" s="243">
        <v>140</v>
      </c>
      <c r="D306" s="242"/>
      <c r="E306" s="262"/>
      <c r="F306" s="263">
        <v>3.8</v>
      </c>
      <c r="G306" s="243">
        <v>8.25</v>
      </c>
      <c r="H306" s="263">
        <v>29.53</v>
      </c>
      <c r="I306" s="243">
        <v>212.8</v>
      </c>
      <c r="J306" s="263">
        <v>20.3</v>
      </c>
      <c r="K306" s="71" t="s">
        <v>377</v>
      </c>
    </row>
    <row r="307" spans="1:11" x14ac:dyDescent="0.25">
      <c r="A307" s="242"/>
      <c r="B307" s="242" t="s">
        <v>376</v>
      </c>
      <c r="C307" s="262"/>
      <c r="D307" s="263">
        <v>270</v>
      </c>
      <c r="E307" s="243">
        <v>203</v>
      </c>
      <c r="F307" s="242"/>
      <c r="G307" s="262"/>
      <c r="H307" s="242"/>
      <c r="I307" s="262"/>
      <c r="J307" s="242"/>
      <c r="K307" s="262"/>
    </row>
    <row r="308" spans="1:11" x14ac:dyDescent="0.25">
      <c r="A308" s="242"/>
      <c r="B308" s="242" t="s">
        <v>128</v>
      </c>
      <c r="C308" s="262"/>
      <c r="D308" s="263">
        <v>5</v>
      </c>
      <c r="E308" s="243">
        <v>5</v>
      </c>
      <c r="F308" s="242"/>
      <c r="G308" s="262"/>
      <c r="H308" s="242"/>
      <c r="I308" s="262"/>
      <c r="J308" s="242"/>
      <c r="K308" s="262"/>
    </row>
    <row r="309" spans="1:11" x14ac:dyDescent="0.25">
      <c r="A309" s="242"/>
      <c r="B309" s="242" t="s">
        <v>209</v>
      </c>
      <c r="C309" s="262"/>
      <c r="D309" s="263">
        <v>0.35</v>
      </c>
      <c r="E309" s="243">
        <v>0.35</v>
      </c>
      <c r="F309" s="242"/>
      <c r="G309" s="262"/>
      <c r="H309" s="242"/>
      <c r="I309" s="262"/>
      <c r="J309" s="242"/>
      <c r="K309" s="262"/>
    </row>
    <row r="310" spans="1:11" x14ac:dyDescent="0.25">
      <c r="A310" s="1" t="s">
        <v>270</v>
      </c>
      <c r="C310" s="46" t="s">
        <v>249</v>
      </c>
      <c r="D310" s="48"/>
      <c r="E310" s="47"/>
      <c r="F310" s="48">
        <v>0.61</v>
      </c>
      <c r="G310" s="47">
        <v>0.25</v>
      </c>
      <c r="H310" s="48">
        <v>6.68</v>
      </c>
      <c r="I310" s="47">
        <v>31.38</v>
      </c>
      <c r="J310" s="48">
        <v>43.92</v>
      </c>
      <c r="K310" s="33" t="s">
        <v>279</v>
      </c>
    </row>
    <row r="311" spans="1:11" x14ac:dyDescent="0.25">
      <c r="A311" s="1"/>
      <c r="B311" s="9" t="s">
        <v>278</v>
      </c>
      <c r="C311" s="46"/>
      <c r="D311" s="66">
        <v>18.399999999999999</v>
      </c>
      <c r="E311" s="46">
        <v>18</v>
      </c>
      <c r="F311" s="66"/>
      <c r="G311" s="46"/>
      <c r="H311" s="66"/>
      <c r="I311" s="46"/>
      <c r="J311" s="66"/>
      <c r="K311" s="33"/>
    </row>
    <row r="312" spans="1:11" x14ac:dyDescent="0.25">
      <c r="A312" s="1"/>
      <c r="B312" s="9" t="s">
        <v>59</v>
      </c>
      <c r="C312" s="46"/>
      <c r="D312" s="66">
        <v>6</v>
      </c>
      <c r="E312" s="46">
        <v>6</v>
      </c>
      <c r="F312" s="66"/>
      <c r="G312" s="46"/>
      <c r="H312" s="66"/>
      <c r="I312" s="46"/>
      <c r="J312" s="66"/>
      <c r="K312" s="33"/>
    </row>
    <row r="313" spans="1:11" x14ac:dyDescent="0.25">
      <c r="A313" s="1"/>
      <c r="B313" s="9" t="s">
        <v>64</v>
      </c>
      <c r="C313" s="46"/>
      <c r="D313" s="66">
        <v>180</v>
      </c>
      <c r="E313" s="46">
        <v>180</v>
      </c>
      <c r="F313" s="66"/>
      <c r="G313" s="46"/>
      <c r="H313" s="66"/>
      <c r="I313" s="46"/>
      <c r="J313" s="66"/>
      <c r="K313" s="33"/>
    </row>
    <row r="314" spans="1:11" ht="40.5" customHeight="1" thickBot="1" x14ac:dyDescent="0.3">
      <c r="A314" s="1" t="s">
        <v>187</v>
      </c>
      <c r="B314" s="15" t="s">
        <v>54</v>
      </c>
      <c r="C314" s="46">
        <v>20</v>
      </c>
      <c r="D314" s="48">
        <v>20</v>
      </c>
      <c r="E314" s="47">
        <v>20</v>
      </c>
      <c r="F314" s="48">
        <v>1.5</v>
      </c>
      <c r="G314" s="47">
        <v>1.96</v>
      </c>
      <c r="H314" s="48">
        <v>14.88</v>
      </c>
      <c r="I314" s="47">
        <v>83.4</v>
      </c>
      <c r="J314" s="48"/>
      <c r="K314" s="78" t="s">
        <v>452</v>
      </c>
    </row>
    <row r="315" spans="1:11" ht="33" customHeight="1" thickBot="1" x14ac:dyDescent="0.3">
      <c r="A315" s="1" t="s">
        <v>175</v>
      </c>
      <c r="C315" s="46">
        <v>30</v>
      </c>
      <c r="D315" s="48">
        <v>30</v>
      </c>
      <c r="E315" s="47">
        <v>30</v>
      </c>
      <c r="F315" s="48">
        <v>2.2822822822822819</v>
      </c>
      <c r="G315" s="47">
        <v>0.24024024024024024</v>
      </c>
      <c r="H315" s="48">
        <v>14.774774774774775</v>
      </c>
      <c r="I315" s="47">
        <v>70.5</v>
      </c>
      <c r="J315" s="48">
        <v>0</v>
      </c>
      <c r="K315" s="39" t="s">
        <v>453</v>
      </c>
    </row>
    <row r="316" spans="1:11" ht="19.5" customHeight="1" x14ac:dyDescent="0.25">
      <c r="A316" s="259" t="s">
        <v>52</v>
      </c>
      <c r="B316" s="242"/>
      <c r="C316" s="243">
        <v>100</v>
      </c>
      <c r="D316" s="263">
        <v>100</v>
      </c>
      <c r="E316" s="243">
        <v>100</v>
      </c>
      <c r="F316" s="257">
        <v>0.4</v>
      </c>
      <c r="G316" s="258">
        <v>0.4</v>
      </c>
      <c r="H316" s="257">
        <v>9.8000000000000007</v>
      </c>
      <c r="I316" s="258">
        <v>47</v>
      </c>
      <c r="J316" s="257">
        <v>10</v>
      </c>
      <c r="K316" s="71" t="s">
        <v>139</v>
      </c>
    </row>
    <row r="317" spans="1:11" ht="16.5" thickBot="1" x14ac:dyDescent="0.3">
      <c r="A317" s="259" t="s">
        <v>404</v>
      </c>
      <c r="B317" s="279"/>
      <c r="C317" s="258"/>
      <c r="D317" s="263"/>
      <c r="E317" s="243"/>
      <c r="F317" s="257"/>
      <c r="G317" s="258"/>
      <c r="H317" s="257"/>
      <c r="I317" s="258"/>
      <c r="J317" s="260"/>
      <c r="K317" s="71" t="s">
        <v>464</v>
      </c>
    </row>
    <row r="318" spans="1:11" s="57" customFormat="1" ht="16.5" thickBot="1" x14ac:dyDescent="0.3">
      <c r="A318" s="146" t="s">
        <v>37</v>
      </c>
      <c r="B318" s="147"/>
      <c r="C318" s="127">
        <v>551</v>
      </c>
      <c r="D318" s="148"/>
      <c r="E318" s="149"/>
      <c r="F318" s="150">
        <f>F277+F306+F310+F314+F315+F316</f>
        <v>15.42228228228228</v>
      </c>
      <c r="G318" s="150">
        <f t="shared" ref="G318:J318" si="9">G277+G306+G310+G314+G315+G316</f>
        <v>16.980240240240239</v>
      </c>
      <c r="H318" s="150">
        <f t="shared" si="9"/>
        <v>86.727774774774772</v>
      </c>
      <c r="I318" s="150">
        <f t="shared" si="9"/>
        <v>570.06000000000006</v>
      </c>
      <c r="J318" s="150">
        <f t="shared" si="9"/>
        <v>75.150000000000006</v>
      </c>
      <c r="K318" s="56"/>
    </row>
    <row r="319" spans="1:11" s="57" customFormat="1" ht="16.5" thickBot="1" x14ac:dyDescent="0.3">
      <c r="A319" s="50" t="s">
        <v>60</v>
      </c>
      <c r="B319" s="95"/>
      <c r="C319" s="52">
        <f>C234+C238+C275+C318</f>
        <v>1823</v>
      </c>
      <c r="D319" s="52"/>
      <c r="E319" s="52"/>
      <c r="F319" s="55">
        <f>F234+F238+F275+F318</f>
        <v>57.770230797631172</v>
      </c>
      <c r="G319" s="55">
        <f>G234+G238+G275+G318</f>
        <v>50.370525735794473</v>
      </c>
      <c r="H319" s="55">
        <f>H234+H238+H275+H318</f>
        <v>237.43732083176849</v>
      </c>
      <c r="I319" s="55">
        <f>I234+I238+I275+I318</f>
        <v>1674.8398221971561</v>
      </c>
      <c r="J319" s="55">
        <f>J234+J238+J275+J318</f>
        <v>86.38000000000001</v>
      </c>
      <c r="K319" s="56"/>
    </row>
    <row r="320" spans="1:11" x14ac:dyDescent="0.25">
      <c r="A320" s="15"/>
      <c r="B320" s="15"/>
      <c r="C320" s="151"/>
      <c r="D320" s="48"/>
      <c r="E320" s="48"/>
      <c r="F320" s="61"/>
      <c r="G320" s="61"/>
      <c r="H320" s="61"/>
      <c r="I320" s="129"/>
      <c r="J320" s="129"/>
      <c r="K320" s="19"/>
    </row>
    <row r="321" spans="1:11" ht="16.5" thickBot="1" x14ac:dyDescent="0.3">
      <c r="A321" s="164" t="s">
        <v>84</v>
      </c>
      <c r="B321" s="15"/>
      <c r="C321" s="152"/>
      <c r="D321" s="16"/>
      <c r="I321" s="100"/>
      <c r="J321" s="100"/>
      <c r="K321" s="35"/>
    </row>
    <row r="322" spans="1:11" ht="32.25" customHeight="1" x14ac:dyDescent="0.25">
      <c r="A322" s="18" t="s">
        <v>5</v>
      </c>
      <c r="B322" s="19"/>
      <c r="C322" s="41" t="s">
        <v>6</v>
      </c>
      <c r="D322" s="323" t="s">
        <v>7</v>
      </c>
      <c r="E322" s="21" t="s">
        <v>7</v>
      </c>
      <c r="F322" s="818" t="s">
        <v>8</v>
      </c>
      <c r="G322" s="819"/>
      <c r="H322" s="820"/>
      <c r="I322" s="321" t="s">
        <v>9</v>
      </c>
      <c r="J322" s="321" t="s">
        <v>10</v>
      </c>
      <c r="K322" s="41" t="s">
        <v>62</v>
      </c>
    </row>
    <row r="323" spans="1:11" ht="23.25" customHeight="1" thickBot="1" x14ac:dyDescent="0.3">
      <c r="A323" s="24" t="s">
        <v>12</v>
      </c>
      <c r="B323" s="25"/>
      <c r="C323" s="103" t="s">
        <v>13</v>
      </c>
      <c r="D323" s="104" t="s">
        <v>14</v>
      </c>
      <c r="E323" s="28" t="s">
        <v>14</v>
      </c>
      <c r="F323" s="29"/>
      <c r="G323" s="30"/>
      <c r="H323" s="30"/>
      <c r="I323" s="27" t="s">
        <v>15</v>
      </c>
      <c r="J323" s="27"/>
      <c r="K323" s="103" t="s">
        <v>63</v>
      </c>
    </row>
    <row r="324" spans="1:11" ht="16.5" thickBot="1" x14ac:dyDescent="0.3">
      <c r="A324" s="34"/>
      <c r="B324" s="35"/>
      <c r="C324" s="106"/>
      <c r="D324" s="37" t="s">
        <v>16</v>
      </c>
      <c r="E324" s="37" t="s">
        <v>17</v>
      </c>
      <c r="F324" s="37" t="s">
        <v>18</v>
      </c>
      <c r="G324" s="37" t="s">
        <v>19</v>
      </c>
      <c r="H324" s="153" t="s">
        <v>20</v>
      </c>
      <c r="I324" s="38" t="s">
        <v>21</v>
      </c>
      <c r="J324" s="38" t="s">
        <v>22</v>
      </c>
      <c r="K324" s="78"/>
    </row>
    <row r="325" spans="1:11" x14ac:dyDescent="0.25">
      <c r="A325" s="1"/>
      <c r="B325" s="170" t="s">
        <v>23</v>
      </c>
      <c r="C325" s="41"/>
      <c r="D325" s="48"/>
      <c r="E325" s="43"/>
      <c r="F325" s="99"/>
      <c r="G325" s="43"/>
      <c r="H325" s="99"/>
      <c r="I325" s="43"/>
      <c r="J325" s="99"/>
      <c r="K325" s="33"/>
    </row>
    <row r="326" spans="1:11" ht="31.5" x14ac:dyDescent="0.25">
      <c r="A326" s="1" t="s">
        <v>242</v>
      </c>
      <c r="C326" s="46" t="s">
        <v>248</v>
      </c>
      <c r="D326" s="48"/>
      <c r="E326" s="47"/>
      <c r="F326" s="48">
        <v>7.44</v>
      </c>
      <c r="G326" s="47">
        <v>8.07</v>
      </c>
      <c r="H326" s="48">
        <v>33.799999999999997</v>
      </c>
      <c r="I326" s="47">
        <v>238.71</v>
      </c>
      <c r="J326" s="48">
        <v>0.86</v>
      </c>
      <c r="K326" s="33" t="s">
        <v>102</v>
      </c>
    </row>
    <row r="327" spans="1:11" x14ac:dyDescent="0.25">
      <c r="A327" s="1"/>
      <c r="B327" s="3" t="s">
        <v>85</v>
      </c>
      <c r="C327" s="46"/>
      <c r="D327" s="48">
        <v>22.5</v>
      </c>
      <c r="E327" s="47">
        <v>22.5</v>
      </c>
      <c r="F327" s="48"/>
      <c r="G327" s="47"/>
      <c r="H327" s="48"/>
      <c r="I327" s="47"/>
      <c r="J327" s="48"/>
      <c r="K327" s="33"/>
    </row>
    <row r="328" spans="1:11" x14ac:dyDescent="0.25">
      <c r="A328" s="1"/>
      <c r="B328" s="9" t="s">
        <v>27</v>
      </c>
      <c r="C328" s="46"/>
      <c r="D328" s="48">
        <v>158</v>
      </c>
      <c r="E328" s="47">
        <v>158</v>
      </c>
      <c r="F328" s="48"/>
      <c r="G328" s="47"/>
      <c r="H328" s="48"/>
      <c r="I328" s="47"/>
      <c r="J328" s="48"/>
      <c r="K328" s="33"/>
    </row>
    <row r="329" spans="1:11" x14ac:dyDescent="0.25">
      <c r="A329" s="1"/>
      <c r="B329" s="9" t="s">
        <v>29</v>
      </c>
      <c r="C329" s="46"/>
      <c r="D329" s="48">
        <v>2.5</v>
      </c>
      <c r="E329" s="47">
        <v>2.5</v>
      </c>
      <c r="F329" s="48"/>
      <c r="G329" s="47"/>
      <c r="H329" s="48"/>
      <c r="I329" s="47"/>
      <c r="J329" s="48"/>
      <c r="K329" s="33"/>
    </row>
    <row r="330" spans="1:11" x14ac:dyDescent="0.25">
      <c r="A330" s="1"/>
      <c r="B330" s="9" t="s">
        <v>186</v>
      </c>
      <c r="C330" s="46"/>
      <c r="D330" s="48">
        <v>0.5</v>
      </c>
      <c r="E330" s="47">
        <v>0.5</v>
      </c>
      <c r="F330" s="48"/>
      <c r="G330" s="47"/>
      <c r="H330" s="48"/>
      <c r="I330" s="47"/>
      <c r="J330" s="48"/>
      <c r="K330" s="33"/>
    </row>
    <row r="331" spans="1:11" x14ac:dyDescent="0.25">
      <c r="A331" s="1"/>
      <c r="B331" s="15" t="s">
        <v>31</v>
      </c>
      <c r="C331" s="46"/>
      <c r="D331" s="48">
        <v>3</v>
      </c>
      <c r="E331" s="47">
        <v>3</v>
      </c>
      <c r="F331" s="48"/>
      <c r="G331" s="47"/>
      <c r="H331" s="48"/>
      <c r="I331" s="47"/>
      <c r="J331" s="48"/>
      <c r="K331" s="33"/>
    </row>
    <row r="332" spans="1:11" x14ac:dyDescent="0.25">
      <c r="A332" s="1" t="s">
        <v>32</v>
      </c>
      <c r="C332" s="46" t="s">
        <v>249</v>
      </c>
      <c r="E332" s="44"/>
      <c r="F332" s="48">
        <v>2.8522522522522524</v>
      </c>
      <c r="G332" s="47">
        <v>2.4126126126126128</v>
      </c>
      <c r="H332" s="48">
        <v>10.35</v>
      </c>
      <c r="I332" s="47">
        <v>74.58</v>
      </c>
      <c r="J332" s="48">
        <v>1.17</v>
      </c>
      <c r="K332" s="33" t="s">
        <v>328</v>
      </c>
    </row>
    <row r="333" spans="1:11" x14ac:dyDescent="0.25">
      <c r="A333" s="1"/>
      <c r="B333" s="9" t="s">
        <v>33</v>
      </c>
      <c r="C333" s="46"/>
      <c r="D333" s="48">
        <v>2.5</v>
      </c>
      <c r="E333" s="47">
        <v>2.5</v>
      </c>
      <c r="F333" s="48"/>
      <c r="G333" s="47"/>
      <c r="H333" s="48"/>
      <c r="I333" s="47"/>
      <c r="J333" s="48"/>
      <c r="K333" s="33"/>
    </row>
    <row r="334" spans="1:11" x14ac:dyDescent="0.25">
      <c r="A334" s="1"/>
      <c r="B334" s="9" t="s">
        <v>29</v>
      </c>
      <c r="C334" s="46"/>
      <c r="D334" s="48">
        <v>6</v>
      </c>
      <c r="E334" s="47">
        <v>6</v>
      </c>
      <c r="F334" s="48"/>
      <c r="G334" s="47"/>
      <c r="H334" s="48"/>
      <c r="I334" s="47"/>
      <c r="J334" s="48"/>
      <c r="K334" s="33"/>
    </row>
    <row r="335" spans="1:11" x14ac:dyDescent="0.25">
      <c r="A335" s="49"/>
      <c r="B335" s="9" t="s">
        <v>27</v>
      </c>
      <c r="C335" s="46"/>
      <c r="D335" s="48">
        <v>90</v>
      </c>
      <c r="E335" s="47">
        <v>90</v>
      </c>
      <c r="F335" s="48"/>
      <c r="G335" s="47"/>
      <c r="H335" s="48"/>
      <c r="I335" s="47"/>
      <c r="J335" s="48"/>
      <c r="K335" s="33"/>
    </row>
    <row r="336" spans="1:11" x14ac:dyDescent="0.25">
      <c r="A336" s="49"/>
      <c r="B336" s="9" t="s">
        <v>28</v>
      </c>
      <c r="C336" s="46"/>
      <c r="D336" s="48">
        <v>108</v>
      </c>
      <c r="E336" s="47">
        <v>108</v>
      </c>
      <c r="F336" s="48"/>
      <c r="G336" s="47"/>
      <c r="H336" s="48"/>
      <c r="I336" s="47"/>
      <c r="J336" s="48"/>
      <c r="K336" s="33"/>
    </row>
    <row r="337" spans="1:11" ht="31.5" x14ac:dyDescent="0.25">
      <c r="A337" s="1" t="s">
        <v>174</v>
      </c>
      <c r="C337" s="67" t="s">
        <v>250</v>
      </c>
      <c r="E337" s="44"/>
      <c r="F337" s="48">
        <v>3.61</v>
      </c>
      <c r="G337" s="47">
        <v>5.83</v>
      </c>
      <c r="H337" s="48">
        <v>15.49</v>
      </c>
      <c r="I337" s="47">
        <v>128.77000000000001</v>
      </c>
      <c r="J337" s="48">
        <v>7.0000000000000007E-2</v>
      </c>
      <c r="K337" s="33" t="s">
        <v>448</v>
      </c>
    </row>
    <row r="338" spans="1:11" x14ac:dyDescent="0.25">
      <c r="A338" s="1"/>
      <c r="B338" s="9" t="s">
        <v>36</v>
      </c>
      <c r="C338" s="46"/>
      <c r="D338" s="48">
        <v>30</v>
      </c>
      <c r="E338" s="47">
        <v>30</v>
      </c>
      <c r="F338" s="48"/>
      <c r="G338" s="47"/>
      <c r="H338" s="48"/>
      <c r="I338" s="47"/>
      <c r="J338" s="48"/>
      <c r="K338" s="33"/>
    </row>
    <row r="339" spans="1:11" x14ac:dyDescent="0.25">
      <c r="A339" s="1"/>
      <c r="B339" s="9" t="s">
        <v>67</v>
      </c>
      <c r="C339" s="46"/>
      <c r="D339" s="48">
        <v>5.0999999999999996</v>
      </c>
      <c r="E339" s="47">
        <v>5</v>
      </c>
      <c r="F339" s="48"/>
      <c r="G339" s="47"/>
      <c r="H339" s="48"/>
      <c r="I339" s="47"/>
      <c r="J339" s="48"/>
      <c r="K339" s="33"/>
    </row>
    <row r="340" spans="1:11" ht="16.5" thickBot="1" x14ac:dyDescent="0.3">
      <c r="B340" s="9" t="s">
        <v>31</v>
      </c>
      <c r="C340" s="106"/>
      <c r="D340" s="48">
        <v>5</v>
      </c>
      <c r="E340" s="79">
        <v>5</v>
      </c>
      <c r="F340" s="48" t="s">
        <v>3</v>
      </c>
      <c r="G340" s="79"/>
      <c r="H340" s="48"/>
      <c r="I340" s="79"/>
      <c r="J340" s="48"/>
      <c r="K340" s="33"/>
    </row>
    <row r="341" spans="1:11" s="57" customFormat="1" ht="16.5" thickBot="1" x14ac:dyDescent="0.3">
      <c r="A341" s="50" t="s">
        <v>37</v>
      </c>
      <c r="B341" s="51"/>
      <c r="C341" s="52">
        <v>409</v>
      </c>
      <c r="D341" s="53"/>
      <c r="E341" s="54"/>
      <c r="F341" s="55">
        <f>F337+F332+F326</f>
        <v>13.902252252252254</v>
      </c>
      <c r="G341" s="55">
        <f t="shared" ref="G341:J341" si="10">G337+G332+G326</f>
        <v>16.312612612612611</v>
      </c>
      <c r="H341" s="55">
        <f t="shared" si="10"/>
        <v>59.64</v>
      </c>
      <c r="I341" s="55">
        <f t="shared" si="10"/>
        <v>442.06000000000006</v>
      </c>
      <c r="J341" s="55">
        <f t="shared" si="10"/>
        <v>2.1</v>
      </c>
      <c r="K341" s="56"/>
    </row>
    <row r="342" spans="1:11" x14ac:dyDescent="0.25">
      <c r="A342" s="1"/>
      <c r="B342" s="164" t="s">
        <v>38</v>
      </c>
      <c r="C342" s="46"/>
      <c r="D342" s="42"/>
      <c r="E342" s="47"/>
      <c r="F342" s="47"/>
      <c r="G342" s="63"/>
      <c r="H342" s="48"/>
      <c r="I342" s="47"/>
      <c r="J342" s="48"/>
      <c r="K342" s="23"/>
    </row>
    <row r="343" spans="1:11" x14ac:dyDescent="0.25">
      <c r="A343" s="1" t="s">
        <v>151</v>
      </c>
      <c r="C343" s="46">
        <v>180</v>
      </c>
      <c r="D343" s="48"/>
      <c r="E343" s="47"/>
      <c r="F343" s="91">
        <v>5.22</v>
      </c>
      <c r="G343" s="108">
        <v>4.5</v>
      </c>
      <c r="H343" s="91">
        <v>7.56</v>
      </c>
      <c r="I343" s="91">
        <v>92</v>
      </c>
      <c r="J343" s="109">
        <v>0.45</v>
      </c>
      <c r="K343" s="33" t="s">
        <v>136</v>
      </c>
    </row>
    <row r="344" spans="1:11" ht="16.5" thickBot="1" x14ac:dyDescent="0.3">
      <c r="A344" s="1" t="s">
        <v>418</v>
      </c>
      <c r="B344" s="1" t="s">
        <v>157</v>
      </c>
      <c r="C344" s="46"/>
      <c r="D344" s="48">
        <v>185</v>
      </c>
      <c r="E344" s="47">
        <v>180</v>
      </c>
      <c r="F344" s="48"/>
      <c r="G344" s="47"/>
      <c r="H344" s="48"/>
      <c r="I344" s="47"/>
      <c r="J344" s="48"/>
      <c r="K344" s="33"/>
    </row>
    <row r="345" spans="1:11" s="57" customFormat="1" ht="16.5" thickBot="1" x14ac:dyDescent="0.3">
      <c r="A345" s="50" t="s">
        <v>37</v>
      </c>
      <c r="B345" s="51"/>
      <c r="C345" s="52">
        <v>180</v>
      </c>
      <c r="D345" s="53"/>
      <c r="E345" s="58"/>
      <c r="F345" s="154">
        <f>F343</f>
        <v>5.22</v>
      </c>
      <c r="G345" s="55">
        <f>G343</f>
        <v>4.5</v>
      </c>
      <c r="H345" s="154">
        <f>H343</f>
        <v>7.56</v>
      </c>
      <c r="I345" s="55">
        <f>I343</f>
        <v>92</v>
      </c>
      <c r="J345" s="154">
        <f>J343</f>
        <v>0.45</v>
      </c>
      <c r="K345" s="56"/>
    </row>
    <row r="346" spans="1:11" x14ac:dyDescent="0.25">
      <c r="A346" s="155"/>
      <c r="B346" s="170" t="s">
        <v>39</v>
      </c>
      <c r="C346" s="41"/>
      <c r="D346" s="322"/>
      <c r="E346" s="43"/>
      <c r="F346" s="129"/>
      <c r="G346" s="62"/>
      <c r="H346" s="129"/>
      <c r="I346" s="62"/>
      <c r="J346" s="61"/>
      <c r="K346" s="23"/>
    </row>
    <row r="347" spans="1:11" s="182" customFormat="1" ht="25.5" customHeight="1" x14ac:dyDescent="0.25">
      <c r="A347" s="1" t="s">
        <v>492</v>
      </c>
      <c r="B347" s="9"/>
      <c r="C347" s="327">
        <v>50</v>
      </c>
      <c r="D347" s="138"/>
      <c r="E347" s="70"/>
      <c r="F347" s="138">
        <v>1.49</v>
      </c>
      <c r="G347" s="70">
        <v>2.59</v>
      </c>
      <c r="H347" s="138">
        <v>3.13</v>
      </c>
      <c r="I347" s="70">
        <v>41.8</v>
      </c>
      <c r="J347" s="138"/>
      <c r="K347" s="302" t="s">
        <v>501</v>
      </c>
    </row>
    <row r="348" spans="1:11" s="182" customFormat="1" ht="18.75" customHeight="1" x14ac:dyDescent="0.25">
      <c r="A348" s="1"/>
      <c r="B348" s="9" t="s">
        <v>352</v>
      </c>
      <c r="C348" s="327"/>
      <c r="D348" s="138">
        <v>80.16</v>
      </c>
      <c r="E348" s="70">
        <v>48</v>
      </c>
      <c r="F348" s="138"/>
      <c r="G348" s="70"/>
      <c r="H348" s="138"/>
      <c r="I348" s="70"/>
      <c r="J348" s="138"/>
      <c r="K348" s="70"/>
    </row>
    <row r="349" spans="1:11" s="182" customFormat="1" ht="18.75" customHeight="1" x14ac:dyDescent="0.25">
      <c r="A349" s="1"/>
      <c r="B349" s="9" t="s">
        <v>128</v>
      </c>
      <c r="C349" s="327"/>
      <c r="D349" s="138">
        <v>2.5</v>
      </c>
      <c r="E349" s="70">
        <v>2.5</v>
      </c>
      <c r="F349" s="138"/>
      <c r="G349" s="70"/>
      <c r="H349" s="138"/>
      <c r="I349" s="70"/>
      <c r="J349" s="138"/>
      <c r="K349" s="70"/>
    </row>
    <row r="350" spans="1:11" ht="31.5" x14ac:dyDescent="0.25">
      <c r="A350" s="156" t="s">
        <v>379</v>
      </c>
      <c r="C350" s="67" t="s">
        <v>332</v>
      </c>
      <c r="D350" s="111"/>
      <c r="E350" s="112"/>
      <c r="F350" s="61">
        <v>3.9527999999999999</v>
      </c>
      <c r="G350" s="157">
        <v>3.7943999999999996</v>
      </c>
      <c r="H350" s="61">
        <v>11.905199999999999</v>
      </c>
      <c r="I350" s="157">
        <v>106.74</v>
      </c>
      <c r="J350" s="61">
        <v>4.1900000000000004</v>
      </c>
      <c r="K350" s="33" t="s">
        <v>484</v>
      </c>
    </row>
    <row r="351" spans="1:11" x14ac:dyDescent="0.25">
      <c r="A351" s="1"/>
      <c r="B351" s="9" t="s">
        <v>44</v>
      </c>
      <c r="C351" s="67"/>
      <c r="D351" s="66">
        <v>53.2</v>
      </c>
      <c r="E351" s="46">
        <v>40</v>
      </c>
      <c r="F351" s="48"/>
      <c r="G351" s="47"/>
      <c r="H351" s="48"/>
      <c r="I351" s="47"/>
      <c r="K351" s="33"/>
    </row>
    <row r="352" spans="1:11" x14ac:dyDescent="0.25">
      <c r="A352" s="1"/>
      <c r="B352" s="9" t="s">
        <v>81</v>
      </c>
      <c r="C352" s="67"/>
      <c r="D352" s="66">
        <v>16.2</v>
      </c>
      <c r="E352" s="46">
        <v>16</v>
      </c>
      <c r="F352" s="48"/>
      <c r="G352" s="47"/>
      <c r="H352" s="48"/>
      <c r="I352" s="47"/>
      <c r="K352" s="33"/>
    </row>
    <row r="353" spans="1:11" x14ac:dyDescent="0.25">
      <c r="A353" s="1"/>
      <c r="B353" s="9" t="s">
        <v>45</v>
      </c>
      <c r="C353" s="67"/>
      <c r="D353" s="66">
        <v>12.8</v>
      </c>
      <c r="E353" s="47">
        <v>10</v>
      </c>
      <c r="F353" s="48"/>
      <c r="G353" s="47"/>
      <c r="H353" s="48"/>
      <c r="I353" s="47"/>
      <c r="K353" s="33"/>
    </row>
    <row r="354" spans="1:11" x14ac:dyDescent="0.25">
      <c r="A354" s="1"/>
      <c r="B354" s="9" t="s">
        <v>40</v>
      </c>
      <c r="C354" s="67"/>
      <c r="D354" s="66">
        <v>9.6</v>
      </c>
      <c r="E354" s="47">
        <v>8</v>
      </c>
      <c r="F354" s="48"/>
      <c r="G354" s="47"/>
      <c r="H354" s="48"/>
      <c r="I354" s="47"/>
      <c r="K354" s="33"/>
    </row>
    <row r="355" spans="1:11" x14ac:dyDescent="0.25">
      <c r="A355" s="1"/>
      <c r="B355" s="9" t="s">
        <v>46</v>
      </c>
      <c r="C355" s="67"/>
      <c r="D355" s="66">
        <v>4</v>
      </c>
      <c r="E355" s="46">
        <v>4</v>
      </c>
      <c r="F355" s="48"/>
      <c r="G355" s="47"/>
      <c r="H355" s="48"/>
      <c r="I355" s="47"/>
      <c r="K355" s="33"/>
    </row>
    <row r="356" spans="1:11" x14ac:dyDescent="0.25">
      <c r="A356" s="1"/>
      <c r="B356" s="15" t="s">
        <v>186</v>
      </c>
      <c r="C356" s="67"/>
      <c r="D356" s="66">
        <v>0.7</v>
      </c>
      <c r="E356" s="46">
        <v>0.7</v>
      </c>
      <c r="F356" s="48"/>
      <c r="G356" s="47"/>
      <c r="H356" s="48"/>
      <c r="I356" s="47"/>
      <c r="K356" s="33"/>
    </row>
    <row r="357" spans="1:11" x14ac:dyDescent="0.25">
      <c r="A357" s="1"/>
      <c r="B357" s="9" t="s">
        <v>145</v>
      </c>
      <c r="C357" s="67"/>
      <c r="D357" s="66">
        <v>140</v>
      </c>
      <c r="E357" s="46">
        <v>140</v>
      </c>
      <c r="F357" s="48"/>
      <c r="G357" s="47"/>
      <c r="H357" s="48"/>
      <c r="I357" s="47"/>
      <c r="K357" s="33"/>
    </row>
    <row r="358" spans="1:11" x14ac:dyDescent="0.25">
      <c r="A358" s="266" t="s">
        <v>390</v>
      </c>
      <c r="B358" s="266"/>
      <c r="C358" s="137">
        <v>80</v>
      </c>
      <c r="D358" s="266"/>
      <c r="E358" s="267"/>
      <c r="F358" s="268">
        <v>11.24</v>
      </c>
      <c r="G358" s="137">
        <v>10.07</v>
      </c>
      <c r="H358" s="268">
        <v>7.04</v>
      </c>
      <c r="I358" s="137">
        <v>164</v>
      </c>
      <c r="J358" s="268">
        <v>0.32</v>
      </c>
      <c r="K358" s="76" t="s">
        <v>485</v>
      </c>
    </row>
    <row r="359" spans="1:11" x14ac:dyDescent="0.25">
      <c r="A359" s="266"/>
      <c r="B359" s="72" t="s">
        <v>388</v>
      </c>
      <c r="C359" s="327"/>
      <c r="D359" s="138">
        <v>90.9</v>
      </c>
      <c r="E359" s="70">
        <v>59</v>
      </c>
      <c r="F359" s="266"/>
      <c r="G359" s="267"/>
      <c r="H359" s="266"/>
      <c r="I359" s="267"/>
      <c r="J359" s="266"/>
      <c r="K359" s="267"/>
    </row>
    <row r="360" spans="1:11" x14ac:dyDescent="0.25">
      <c r="A360" s="266"/>
      <c r="B360" s="266" t="s">
        <v>175</v>
      </c>
      <c r="C360" s="267"/>
      <c r="D360" s="269">
        <v>15</v>
      </c>
      <c r="E360" s="136">
        <v>15</v>
      </c>
      <c r="F360" s="266"/>
      <c r="G360" s="267"/>
      <c r="H360" s="266"/>
      <c r="I360" s="267"/>
      <c r="J360" s="266"/>
      <c r="K360" s="267"/>
    </row>
    <row r="361" spans="1:11" x14ac:dyDescent="0.25">
      <c r="A361" s="266"/>
      <c r="B361" s="266" t="s">
        <v>214</v>
      </c>
      <c r="C361" s="267"/>
      <c r="D361" s="269">
        <v>0.5</v>
      </c>
      <c r="E361" s="136">
        <v>0.5</v>
      </c>
      <c r="F361" s="266"/>
      <c r="G361" s="267"/>
      <c r="H361" s="266"/>
      <c r="I361" s="267"/>
      <c r="J361" s="266"/>
      <c r="K361" s="267"/>
    </row>
    <row r="362" spans="1:11" x14ac:dyDescent="0.25">
      <c r="A362" s="266"/>
      <c r="B362" s="266" t="s">
        <v>28</v>
      </c>
      <c r="C362" s="267"/>
      <c r="D362" s="269">
        <v>18</v>
      </c>
      <c r="E362" s="136">
        <v>18</v>
      </c>
      <c r="F362" s="266"/>
      <c r="G362" s="267"/>
      <c r="H362" s="266"/>
      <c r="I362" s="267"/>
      <c r="J362" s="266"/>
      <c r="K362" s="267"/>
    </row>
    <row r="363" spans="1:11" ht="31.5" x14ac:dyDescent="0.25">
      <c r="B363" s="72" t="s">
        <v>389</v>
      </c>
      <c r="C363" s="267"/>
      <c r="D363" s="269"/>
      <c r="E363" s="136">
        <v>92</v>
      </c>
      <c r="F363" s="48"/>
      <c r="G363" s="47"/>
      <c r="H363" s="48"/>
      <c r="I363" s="47"/>
      <c r="K363" s="33"/>
    </row>
    <row r="364" spans="1:11" x14ac:dyDescent="0.25">
      <c r="A364" s="9" t="s">
        <v>384</v>
      </c>
      <c r="C364" s="46">
        <v>150</v>
      </c>
      <c r="E364" s="44"/>
      <c r="F364" s="48">
        <v>2.5285714285714285</v>
      </c>
      <c r="G364" s="47">
        <v>15.7</v>
      </c>
      <c r="H364" s="48">
        <v>12.285714285714285</v>
      </c>
      <c r="I364" s="47">
        <v>202.85714285714286</v>
      </c>
      <c r="J364" s="48">
        <v>17.87</v>
      </c>
      <c r="K364" s="194" t="s">
        <v>467</v>
      </c>
    </row>
    <row r="365" spans="1:11" x14ac:dyDescent="0.25">
      <c r="B365" s="9" t="s">
        <v>131</v>
      </c>
      <c r="C365" s="33"/>
      <c r="D365" s="48">
        <v>66.5</v>
      </c>
      <c r="E365" s="47">
        <v>50</v>
      </c>
      <c r="G365" s="44"/>
      <c r="I365" s="44"/>
      <c r="K365" s="194"/>
    </row>
    <row r="366" spans="1:11" x14ac:dyDescent="0.25">
      <c r="B366" s="9" t="s">
        <v>80</v>
      </c>
      <c r="C366" s="33"/>
      <c r="D366" s="48">
        <v>30</v>
      </c>
      <c r="E366" s="47">
        <v>24</v>
      </c>
      <c r="G366" s="44"/>
      <c r="I366" s="44"/>
      <c r="K366" s="194"/>
    </row>
    <row r="367" spans="1:11" x14ac:dyDescent="0.25">
      <c r="B367" s="9" t="s">
        <v>380</v>
      </c>
      <c r="C367" s="33"/>
      <c r="D367" s="48"/>
      <c r="E367" s="47">
        <v>22</v>
      </c>
      <c r="G367" s="44"/>
      <c r="I367" s="44"/>
      <c r="K367" s="194"/>
    </row>
    <row r="368" spans="1:11" x14ac:dyDescent="0.25">
      <c r="B368" s="9" t="s">
        <v>40</v>
      </c>
      <c r="C368" s="33"/>
      <c r="D368" s="48">
        <v>24</v>
      </c>
      <c r="E368" s="47">
        <v>20</v>
      </c>
      <c r="G368" s="44"/>
      <c r="I368" s="44"/>
      <c r="K368" s="194"/>
    </row>
    <row r="369" spans="2:11" x14ac:dyDescent="0.25">
      <c r="B369" s="9" t="s">
        <v>149</v>
      </c>
      <c r="C369" s="33"/>
      <c r="D369" s="48"/>
      <c r="E369" s="47">
        <v>16</v>
      </c>
      <c r="G369" s="44"/>
      <c r="I369" s="44"/>
      <c r="K369" s="194"/>
    </row>
    <row r="370" spans="2:11" x14ac:dyDescent="0.25">
      <c r="B370" s="9" t="s">
        <v>185</v>
      </c>
      <c r="C370" s="33"/>
      <c r="D370" s="48">
        <v>41</v>
      </c>
      <c r="E370" s="47">
        <v>32.75</v>
      </c>
      <c r="G370" s="44"/>
      <c r="I370" s="44"/>
      <c r="K370" s="194"/>
    </row>
    <row r="371" spans="2:11" x14ac:dyDescent="0.25">
      <c r="B371" s="9" t="s">
        <v>381</v>
      </c>
      <c r="C371" s="33"/>
      <c r="E371" s="47">
        <v>30</v>
      </c>
      <c r="G371" s="44"/>
      <c r="I371" s="44"/>
      <c r="K371" s="194"/>
    </row>
    <row r="372" spans="2:11" x14ac:dyDescent="0.25">
      <c r="B372" s="9" t="s">
        <v>209</v>
      </c>
      <c r="C372" s="33"/>
      <c r="D372" s="48">
        <v>0.75</v>
      </c>
      <c r="E372" s="47">
        <v>0.75</v>
      </c>
      <c r="G372" s="44"/>
      <c r="I372" s="44"/>
      <c r="K372" s="194"/>
    </row>
    <row r="373" spans="2:11" x14ac:dyDescent="0.25">
      <c r="B373" s="9" t="s">
        <v>46</v>
      </c>
      <c r="C373" s="33"/>
      <c r="D373" s="48">
        <v>5</v>
      </c>
      <c r="E373" s="47">
        <v>5</v>
      </c>
      <c r="G373" s="44"/>
      <c r="I373" s="44"/>
      <c r="K373" s="194"/>
    </row>
    <row r="374" spans="2:11" x14ac:dyDescent="0.25">
      <c r="B374" s="9" t="s">
        <v>382</v>
      </c>
      <c r="C374" s="33"/>
      <c r="D374" s="48"/>
      <c r="E374" s="47"/>
      <c r="G374" s="44"/>
      <c r="I374" s="44"/>
      <c r="K374" s="194" t="s">
        <v>468</v>
      </c>
    </row>
    <row r="375" spans="2:11" x14ac:dyDescent="0.25">
      <c r="B375" s="9" t="s">
        <v>64</v>
      </c>
      <c r="C375" s="33"/>
      <c r="D375" s="48">
        <v>40</v>
      </c>
      <c r="E375" s="47">
        <v>40</v>
      </c>
      <c r="G375" s="44"/>
      <c r="I375" s="44"/>
      <c r="K375" s="194"/>
    </row>
    <row r="376" spans="2:11" x14ac:dyDescent="0.25">
      <c r="B376" s="9" t="s">
        <v>31</v>
      </c>
      <c r="C376" s="33"/>
      <c r="D376" s="48">
        <v>1.8</v>
      </c>
      <c r="E376" s="47">
        <v>1.8</v>
      </c>
      <c r="G376" s="44"/>
      <c r="I376" s="44"/>
      <c r="K376" s="194"/>
    </row>
    <row r="377" spans="2:11" x14ac:dyDescent="0.25">
      <c r="B377" s="9" t="s">
        <v>50</v>
      </c>
      <c r="C377" s="33"/>
      <c r="D377" s="48">
        <v>1.8</v>
      </c>
      <c r="E377" s="47">
        <v>1.8</v>
      </c>
      <c r="G377" s="44"/>
      <c r="I377" s="44"/>
      <c r="K377" s="194"/>
    </row>
    <row r="378" spans="2:11" x14ac:dyDescent="0.25">
      <c r="B378" s="9" t="s">
        <v>45</v>
      </c>
      <c r="C378" s="33"/>
      <c r="D378" s="48">
        <v>3</v>
      </c>
      <c r="E378" s="47">
        <v>2.4</v>
      </c>
      <c r="G378" s="44"/>
      <c r="I378" s="44"/>
      <c r="K378" s="194"/>
    </row>
    <row r="379" spans="2:11" x14ac:dyDescent="0.25">
      <c r="B379" s="9" t="s">
        <v>40</v>
      </c>
      <c r="C379" s="33"/>
      <c r="D379" s="48">
        <v>1.44</v>
      </c>
      <c r="E379" s="47">
        <v>1.2</v>
      </c>
      <c r="G379" s="44"/>
      <c r="I379" s="44"/>
      <c r="K379" s="194"/>
    </row>
    <row r="380" spans="2:11" x14ac:dyDescent="0.25">
      <c r="B380" s="9" t="s">
        <v>141</v>
      </c>
      <c r="C380" s="33"/>
      <c r="D380" s="48">
        <v>2.4</v>
      </c>
      <c r="E380" s="47">
        <v>2.4</v>
      </c>
      <c r="G380" s="44"/>
      <c r="I380" s="44"/>
      <c r="K380" s="194"/>
    </row>
    <row r="381" spans="2:11" x14ac:dyDescent="0.25">
      <c r="B381" s="9" t="s">
        <v>31</v>
      </c>
      <c r="C381" s="33"/>
      <c r="D381" s="48">
        <v>0.6</v>
      </c>
      <c r="E381" s="47">
        <v>0.6</v>
      </c>
      <c r="G381" s="44"/>
      <c r="I381" s="44"/>
      <c r="K381" s="194"/>
    </row>
    <row r="382" spans="2:11" x14ac:dyDescent="0.25">
      <c r="B382" s="9" t="s">
        <v>59</v>
      </c>
      <c r="C382" s="33"/>
      <c r="D382" s="48">
        <v>0.4</v>
      </c>
      <c r="E382" s="47">
        <v>0.4</v>
      </c>
      <c r="G382" s="44"/>
      <c r="I382" s="44"/>
      <c r="K382" s="194"/>
    </row>
    <row r="383" spans="2:11" x14ac:dyDescent="0.25">
      <c r="B383" s="9" t="s">
        <v>209</v>
      </c>
      <c r="C383" s="33"/>
      <c r="D383" s="48">
        <v>0.4</v>
      </c>
      <c r="E383" s="47">
        <v>0.4</v>
      </c>
      <c r="G383" s="44"/>
      <c r="I383" s="44"/>
      <c r="K383" s="194"/>
    </row>
    <row r="384" spans="2:11" x14ac:dyDescent="0.25">
      <c r="B384" s="9" t="s">
        <v>383</v>
      </c>
      <c r="C384" s="33"/>
      <c r="D384" s="48"/>
      <c r="E384" s="47">
        <v>40</v>
      </c>
      <c r="G384" s="44"/>
      <c r="I384" s="44"/>
      <c r="K384" s="194"/>
    </row>
    <row r="385" spans="1:11" x14ac:dyDescent="0.25">
      <c r="B385" s="9" t="s">
        <v>385</v>
      </c>
      <c r="C385" s="33"/>
      <c r="D385" s="48"/>
      <c r="E385" s="47">
        <v>150</v>
      </c>
      <c r="G385" s="44"/>
      <c r="I385" s="44"/>
      <c r="K385" s="194"/>
    </row>
    <row r="386" spans="1:11" x14ac:dyDescent="0.25">
      <c r="A386" s="1" t="s">
        <v>320</v>
      </c>
      <c r="C386" s="67">
        <v>180</v>
      </c>
      <c r="D386" s="66"/>
      <c r="E386" s="112"/>
      <c r="F386" s="48">
        <v>0.4</v>
      </c>
      <c r="G386" s="47">
        <v>1.7999999999999999E-2</v>
      </c>
      <c r="H386" s="48">
        <v>16.600000000000001</v>
      </c>
      <c r="I386" s="47">
        <v>68.2</v>
      </c>
      <c r="J386" s="48">
        <v>2.44</v>
      </c>
      <c r="K386" s="33" t="s">
        <v>331</v>
      </c>
    </row>
    <row r="387" spans="1:11" x14ac:dyDescent="0.25">
      <c r="A387" s="1"/>
      <c r="B387" s="9" t="s">
        <v>321</v>
      </c>
      <c r="C387" s="67"/>
      <c r="D387" s="66">
        <v>18.399999999999999</v>
      </c>
      <c r="E387" s="112">
        <v>18</v>
      </c>
      <c r="F387" s="48"/>
      <c r="G387" s="47"/>
      <c r="H387" s="48"/>
      <c r="I387" s="47"/>
      <c r="J387" s="48"/>
      <c r="K387" s="33"/>
    </row>
    <row r="388" spans="1:11" x14ac:dyDescent="0.25">
      <c r="A388" s="1"/>
      <c r="B388" s="9" t="s">
        <v>29</v>
      </c>
      <c r="C388" s="67"/>
      <c r="D388" s="66">
        <v>6</v>
      </c>
      <c r="E388" s="112">
        <v>6</v>
      </c>
      <c r="F388" s="48"/>
      <c r="G388" s="47"/>
      <c r="H388" s="48"/>
      <c r="I388" s="47"/>
      <c r="J388" s="48"/>
      <c r="K388" s="33"/>
    </row>
    <row r="389" spans="1:11" x14ac:dyDescent="0.25">
      <c r="A389" s="1"/>
      <c r="B389" s="9" t="s">
        <v>64</v>
      </c>
      <c r="C389" s="67"/>
      <c r="D389" s="66">
        <v>183</v>
      </c>
      <c r="E389" s="112">
        <v>183</v>
      </c>
      <c r="F389" s="48"/>
      <c r="G389" s="47"/>
      <c r="H389" s="48"/>
      <c r="I389" s="47"/>
      <c r="J389" s="48"/>
      <c r="K389" s="33"/>
    </row>
    <row r="390" spans="1:11" ht="32.25" thickBot="1" x14ac:dyDescent="0.3">
      <c r="A390" s="1" t="s">
        <v>175</v>
      </c>
      <c r="C390" s="46">
        <v>25</v>
      </c>
      <c r="D390" s="48">
        <v>25</v>
      </c>
      <c r="E390" s="47">
        <v>25</v>
      </c>
      <c r="F390" s="48">
        <v>1.9</v>
      </c>
      <c r="G390" s="47">
        <v>0.2</v>
      </c>
      <c r="H390" s="48">
        <v>12.3</v>
      </c>
      <c r="I390" s="47">
        <v>58.75</v>
      </c>
      <c r="J390" s="48">
        <v>0</v>
      </c>
      <c r="K390" s="78" t="s">
        <v>453</v>
      </c>
    </row>
    <row r="391" spans="1:11" ht="32.25" thickBot="1" x14ac:dyDescent="0.3">
      <c r="A391" s="34" t="s">
        <v>208</v>
      </c>
      <c r="B391" s="35"/>
      <c r="C391" s="106">
        <v>45</v>
      </c>
      <c r="D391" s="82">
        <v>45</v>
      </c>
      <c r="E391" s="79">
        <v>45</v>
      </c>
      <c r="F391" s="81">
        <v>2.9729729729729724</v>
      </c>
      <c r="G391" s="79">
        <v>0.54054054054054046</v>
      </c>
      <c r="H391" s="82">
        <v>17.837837837837839</v>
      </c>
      <c r="I391" s="79">
        <v>89.189189189189179</v>
      </c>
      <c r="J391" s="82"/>
      <c r="K391" s="78" t="s">
        <v>458</v>
      </c>
    </row>
    <row r="392" spans="1:11" s="57" customFormat="1" ht="16.5" thickBot="1" x14ac:dyDescent="0.3">
      <c r="A392" s="50" t="s">
        <v>37</v>
      </c>
      <c r="B392" s="51"/>
      <c r="C392" s="307">
        <f>C391+C390+C386+C364+C358+C350+C347</f>
        <v>710</v>
      </c>
      <c r="D392" s="94"/>
      <c r="E392" s="54"/>
      <c r="F392" s="55">
        <f>F391+F390+F386+F364+F358+F350+F347</f>
        <v>24.484344401544398</v>
      </c>
      <c r="G392" s="55">
        <f t="shared" ref="G392:J392" si="11">G391+G390+G386+G364+G358+G350+G347</f>
        <v>32.912940540540539</v>
      </c>
      <c r="H392" s="55">
        <f t="shared" si="11"/>
        <v>81.098752123552117</v>
      </c>
      <c r="I392" s="55">
        <f t="shared" si="11"/>
        <v>731.53633204633195</v>
      </c>
      <c r="J392" s="55">
        <f t="shared" si="11"/>
        <v>24.820000000000004</v>
      </c>
      <c r="K392" s="56"/>
    </row>
    <row r="393" spans="1:11" ht="22.5" customHeight="1" x14ac:dyDescent="0.25">
      <c r="B393" s="85" t="s">
        <v>256</v>
      </c>
      <c r="C393" s="41"/>
      <c r="D393" s="48"/>
      <c r="E393" s="21"/>
      <c r="F393" s="47"/>
      <c r="G393" s="323"/>
      <c r="H393" s="48"/>
      <c r="I393" s="21"/>
      <c r="J393" s="48"/>
      <c r="K393" s="23"/>
    </row>
    <row r="394" spans="1:11" ht="30" x14ac:dyDescent="0.25">
      <c r="A394" s="249" t="s">
        <v>424</v>
      </c>
      <c r="B394" s="324"/>
      <c r="C394" s="120">
        <v>100</v>
      </c>
      <c r="D394" s="121"/>
      <c r="E394" s="122"/>
      <c r="F394" s="250">
        <v>11.2</v>
      </c>
      <c r="G394" s="121">
        <v>6.35</v>
      </c>
      <c r="H394" s="122">
        <v>37.9</v>
      </c>
      <c r="I394" s="121">
        <v>268</v>
      </c>
      <c r="J394" s="122"/>
      <c r="K394" s="64" t="s">
        <v>358</v>
      </c>
    </row>
    <row r="395" spans="1:11" x14ac:dyDescent="0.25">
      <c r="A395" s="249"/>
      <c r="B395" s="324" t="s">
        <v>50</v>
      </c>
      <c r="C395" s="120"/>
      <c r="D395" s="121">
        <v>31</v>
      </c>
      <c r="E395" s="122">
        <v>31</v>
      </c>
      <c r="F395" s="250"/>
      <c r="G395" s="121"/>
      <c r="H395" s="122"/>
      <c r="I395" s="121"/>
      <c r="J395" s="122"/>
      <c r="K395" s="64"/>
    </row>
    <row r="396" spans="1:11" x14ac:dyDescent="0.25">
      <c r="A396" s="249"/>
      <c r="B396" s="324" t="s">
        <v>142</v>
      </c>
      <c r="C396" s="120"/>
      <c r="D396" s="121">
        <v>1</v>
      </c>
      <c r="E396" s="122">
        <v>1</v>
      </c>
      <c r="F396" s="250"/>
      <c r="G396" s="121"/>
      <c r="H396" s="122"/>
      <c r="I396" s="121"/>
      <c r="J396" s="122"/>
      <c r="K396" s="64"/>
    </row>
    <row r="397" spans="1:11" x14ac:dyDescent="0.25">
      <c r="A397" s="249"/>
      <c r="B397" s="325" t="s">
        <v>356</v>
      </c>
      <c r="C397" s="120"/>
      <c r="D397" s="121">
        <v>3.12</v>
      </c>
      <c r="E397" s="122">
        <v>2.6</v>
      </c>
      <c r="F397" s="250"/>
      <c r="G397" s="121"/>
      <c r="H397" s="122"/>
      <c r="I397" s="121"/>
      <c r="J397" s="122"/>
      <c r="K397" s="64"/>
    </row>
    <row r="398" spans="1:11" x14ac:dyDescent="0.25">
      <c r="A398" s="249"/>
      <c r="B398" s="324" t="s">
        <v>31</v>
      </c>
      <c r="C398" s="120"/>
      <c r="D398" s="121">
        <v>2.6</v>
      </c>
      <c r="E398" s="122">
        <v>2.6</v>
      </c>
      <c r="F398" s="250"/>
      <c r="G398" s="121"/>
      <c r="H398" s="122"/>
      <c r="I398" s="121"/>
      <c r="J398" s="122"/>
      <c r="K398" s="64"/>
    </row>
    <row r="399" spans="1:11" x14ac:dyDescent="0.25">
      <c r="A399" s="249"/>
      <c r="B399" s="324" t="s">
        <v>216</v>
      </c>
      <c r="C399" s="120"/>
      <c r="D399" s="121">
        <v>1</v>
      </c>
      <c r="E399" s="122">
        <v>1</v>
      </c>
      <c r="F399" s="250"/>
      <c r="G399" s="121"/>
      <c r="H399" s="122"/>
      <c r="I399" s="121"/>
      <c r="J399" s="122"/>
      <c r="K399" s="64"/>
    </row>
    <row r="400" spans="1:11" x14ac:dyDescent="0.25">
      <c r="A400" s="249"/>
      <c r="B400" s="324" t="s">
        <v>27</v>
      </c>
      <c r="C400" s="120"/>
      <c r="D400" s="121">
        <v>12.5</v>
      </c>
      <c r="E400" s="122">
        <v>12.5</v>
      </c>
      <c r="F400" s="250"/>
      <c r="G400" s="121"/>
      <c r="H400" s="122"/>
      <c r="I400" s="121"/>
      <c r="J400" s="122"/>
      <c r="K400" s="64"/>
    </row>
    <row r="401" spans="1:11" x14ac:dyDescent="0.25">
      <c r="A401" s="249"/>
      <c r="B401" s="324" t="s">
        <v>217</v>
      </c>
      <c r="C401" s="120"/>
      <c r="D401" s="121">
        <v>0.3</v>
      </c>
      <c r="E401" s="122">
        <v>0.3</v>
      </c>
      <c r="F401" s="250"/>
      <c r="G401" s="121"/>
      <c r="H401" s="122"/>
      <c r="I401" s="121"/>
      <c r="J401" s="122"/>
      <c r="K401" s="64"/>
    </row>
    <row r="402" spans="1:11" x14ac:dyDescent="0.25">
      <c r="A402" s="249"/>
      <c r="B402" s="324" t="s">
        <v>186</v>
      </c>
      <c r="C402" s="120"/>
      <c r="D402" s="121">
        <v>0.4</v>
      </c>
      <c r="E402" s="122">
        <v>0.4</v>
      </c>
      <c r="F402" s="250"/>
      <c r="G402" s="121"/>
      <c r="H402" s="122"/>
      <c r="I402" s="121"/>
      <c r="J402" s="122"/>
      <c r="K402" s="64"/>
    </row>
    <row r="403" spans="1:11" x14ac:dyDescent="0.25">
      <c r="A403" s="249"/>
      <c r="B403" s="324" t="s">
        <v>146</v>
      </c>
      <c r="C403" s="120"/>
      <c r="D403" s="121"/>
      <c r="E403" s="122">
        <v>50</v>
      </c>
      <c r="F403" s="250"/>
      <c r="G403" s="121"/>
      <c r="H403" s="122"/>
      <c r="I403" s="121"/>
      <c r="J403" s="122"/>
      <c r="K403" s="64"/>
    </row>
    <row r="404" spans="1:11" x14ac:dyDescent="0.25">
      <c r="A404" s="249"/>
      <c r="B404" s="324" t="s">
        <v>324</v>
      </c>
      <c r="C404" s="120"/>
      <c r="D404" s="121">
        <v>24.15</v>
      </c>
      <c r="E404" s="122">
        <v>23</v>
      </c>
      <c r="F404" s="250"/>
      <c r="G404" s="121"/>
      <c r="H404" s="122"/>
      <c r="I404" s="121"/>
      <c r="J404" s="122"/>
      <c r="K404" s="64"/>
    </row>
    <row r="405" spans="1:11" x14ac:dyDescent="0.25">
      <c r="A405" s="249"/>
      <c r="B405" s="324" t="s">
        <v>295</v>
      </c>
      <c r="C405" s="120"/>
      <c r="D405" s="121">
        <v>24.15</v>
      </c>
      <c r="E405" s="122">
        <v>23</v>
      </c>
      <c r="F405" s="250"/>
      <c r="G405" s="121"/>
      <c r="H405" s="122"/>
      <c r="I405" s="121"/>
      <c r="J405" s="122"/>
      <c r="K405" s="64"/>
    </row>
    <row r="406" spans="1:11" x14ac:dyDescent="0.25">
      <c r="A406" s="249"/>
      <c r="B406" s="324" t="s">
        <v>131</v>
      </c>
      <c r="C406" s="120"/>
      <c r="D406" s="121">
        <v>37.5</v>
      </c>
      <c r="E406" s="122">
        <v>30</v>
      </c>
      <c r="F406" s="250"/>
      <c r="G406" s="121"/>
      <c r="H406" s="122"/>
      <c r="I406" s="121"/>
      <c r="J406" s="122"/>
      <c r="K406" s="64"/>
    </row>
    <row r="407" spans="1:11" x14ac:dyDescent="0.25">
      <c r="A407" s="249"/>
      <c r="B407" s="324" t="s">
        <v>40</v>
      </c>
      <c r="C407" s="120"/>
      <c r="D407" s="121">
        <v>10.38</v>
      </c>
      <c r="E407" s="122">
        <v>8.65</v>
      </c>
      <c r="F407" s="250"/>
      <c r="G407" s="121"/>
      <c r="H407" s="122"/>
      <c r="I407" s="121"/>
      <c r="J407" s="122"/>
      <c r="K407" s="64"/>
    </row>
    <row r="408" spans="1:11" x14ac:dyDescent="0.25">
      <c r="A408" s="249"/>
      <c r="B408" s="324" t="s">
        <v>31</v>
      </c>
      <c r="C408" s="120"/>
      <c r="D408" s="121">
        <v>4.5</v>
      </c>
      <c r="E408" s="122">
        <v>4.5</v>
      </c>
      <c r="F408" s="250"/>
      <c r="G408" s="121"/>
      <c r="H408" s="122"/>
      <c r="I408" s="121"/>
      <c r="J408" s="122"/>
      <c r="K408" s="64"/>
    </row>
    <row r="409" spans="1:11" x14ac:dyDescent="0.25">
      <c r="A409" s="249"/>
      <c r="B409" s="324" t="s">
        <v>186</v>
      </c>
      <c r="C409" s="120"/>
      <c r="D409" s="121">
        <v>0.53</v>
      </c>
      <c r="E409" s="122">
        <v>0.53</v>
      </c>
      <c r="F409" s="250"/>
      <c r="G409" s="121"/>
      <c r="H409" s="122"/>
      <c r="I409" s="121"/>
      <c r="J409" s="122"/>
      <c r="K409" s="64"/>
    </row>
    <row r="410" spans="1:11" x14ac:dyDescent="0.25">
      <c r="A410" s="249"/>
      <c r="B410" s="324" t="s">
        <v>359</v>
      </c>
      <c r="C410" s="120"/>
      <c r="D410" s="121"/>
      <c r="E410" s="122">
        <v>65</v>
      </c>
      <c r="F410" s="250"/>
      <c r="G410" s="121"/>
      <c r="H410" s="122"/>
      <c r="I410" s="121"/>
      <c r="J410" s="122"/>
      <c r="K410" s="64"/>
    </row>
    <row r="411" spans="1:11" x14ac:dyDescent="0.25">
      <c r="A411" s="249"/>
      <c r="B411" s="324" t="s">
        <v>356</v>
      </c>
      <c r="C411" s="120"/>
      <c r="D411" s="121">
        <v>1.92</v>
      </c>
      <c r="E411" s="122">
        <v>1.6</v>
      </c>
      <c r="F411" s="250"/>
      <c r="G411" s="121"/>
      <c r="H411" s="122"/>
      <c r="I411" s="121"/>
      <c r="J411" s="122"/>
      <c r="K411" s="64"/>
    </row>
    <row r="412" spans="1:11" ht="30" x14ac:dyDescent="0.25">
      <c r="A412" s="249"/>
      <c r="B412" s="324" t="s">
        <v>360</v>
      </c>
      <c r="C412" s="120"/>
      <c r="D412" s="121">
        <v>0.3</v>
      </c>
      <c r="E412" s="122">
        <v>0.3</v>
      </c>
      <c r="F412" s="250"/>
      <c r="G412" s="121"/>
      <c r="H412" s="122"/>
      <c r="I412" s="121"/>
      <c r="J412" s="122"/>
      <c r="K412" s="64"/>
    </row>
    <row r="413" spans="1:11" ht="30" x14ac:dyDescent="0.25">
      <c r="A413" s="249"/>
      <c r="B413" s="324" t="s">
        <v>361</v>
      </c>
      <c r="C413" s="120"/>
      <c r="D413" s="121">
        <v>1</v>
      </c>
      <c r="E413" s="122">
        <v>1</v>
      </c>
      <c r="F413" s="250"/>
      <c r="G413" s="121"/>
      <c r="H413" s="122"/>
      <c r="I413" s="121"/>
      <c r="J413" s="122"/>
      <c r="K413" s="64"/>
    </row>
    <row r="414" spans="1:11" x14ac:dyDescent="0.25">
      <c r="A414" s="1" t="s">
        <v>58</v>
      </c>
      <c r="C414" s="46" t="s">
        <v>249</v>
      </c>
      <c r="D414" s="48"/>
      <c r="E414" s="47"/>
      <c r="F414" s="48">
        <v>6.3063063063063057E-2</v>
      </c>
      <c r="G414" s="47">
        <v>1.8018018018018018E-2</v>
      </c>
      <c r="H414" s="48">
        <v>6.02</v>
      </c>
      <c r="I414" s="47">
        <v>24.1</v>
      </c>
      <c r="J414" s="48">
        <v>0.03</v>
      </c>
      <c r="K414" s="33" t="s">
        <v>486</v>
      </c>
    </row>
    <row r="415" spans="1:11" x14ac:dyDescent="0.25">
      <c r="A415" s="1"/>
      <c r="B415" s="9" t="s">
        <v>207</v>
      </c>
      <c r="C415" s="46"/>
      <c r="D415" s="48">
        <v>0.45</v>
      </c>
      <c r="E415" s="47">
        <v>0.45</v>
      </c>
      <c r="F415" s="48"/>
      <c r="G415" s="47"/>
      <c r="H415" s="48"/>
      <c r="I415" s="47"/>
      <c r="J415" s="48"/>
      <c r="K415" s="33"/>
    </row>
    <row r="416" spans="1:11" x14ac:dyDescent="0.25">
      <c r="A416" s="1"/>
      <c r="B416" s="9" t="s">
        <v>59</v>
      </c>
      <c r="C416" s="46"/>
      <c r="D416" s="48">
        <v>6</v>
      </c>
      <c r="E416" s="47">
        <v>6</v>
      </c>
      <c r="F416" s="48"/>
      <c r="G416" s="47"/>
      <c r="H416" s="48"/>
      <c r="I416" s="47"/>
      <c r="J416" s="48"/>
      <c r="K416" s="33"/>
    </row>
    <row r="417" spans="1:11" x14ac:dyDescent="0.25">
      <c r="A417" s="1"/>
      <c r="B417" s="9" t="s">
        <v>28</v>
      </c>
      <c r="C417" s="46"/>
      <c r="D417" s="48">
        <v>180</v>
      </c>
      <c r="E417" s="47">
        <v>180</v>
      </c>
      <c r="F417" s="48"/>
      <c r="G417" s="47"/>
      <c r="H417" s="48"/>
      <c r="I417" s="47"/>
      <c r="J417" s="48"/>
      <c r="K417" s="33"/>
    </row>
    <row r="418" spans="1:11" ht="22.5" customHeight="1" thickBot="1" x14ac:dyDescent="0.3">
      <c r="A418" s="203" t="s">
        <v>355</v>
      </c>
      <c r="B418" s="208"/>
      <c r="C418" s="204">
        <v>180</v>
      </c>
      <c r="D418" s="234">
        <v>180</v>
      </c>
      <c r="E418" s="204">
        <v>180</v>
      </c>
      <c r="F418" s="205">
        <v>0.8</v>
      </c>
      <c r="G418" s="206"/>
      <c r="H418" s="205">
        <v>18.18</v>
      </c>
      <c r="I418" s="206">
        <v>76</v>
      </c>
      <c r="J418" s="205">
        <v>3.6</v>
      </c>
      <c r="K418" s="302" t="s">
        <v>462</v>
      </c>
    </row>
    <row r="419" spans="1:11" s="57" customFormat="1" ht="16.5" thickBot="1" x14ac:dyDescent="0.3">
      <c r="A419" s="146" t="s">
        <v>37</v>
      </c>
      <c r="B419" s="147"/>
      <c r="C419" s="127">
        <v>466</v>
      </c>
      <c r="D419" s="158"/>
      <c r="E419" s="149"/>
      <c r="F419" s="150">
        <f>SUM(F394:F418)</f>
        <v>12.063063063063064</v>
      </c>
      <c r="G419" s="150">
        <f t="shared" ref="G419:J419" si="12">SUM(G394:G418)</f>
        <v>6.3680180180180175</v>
      </c>
      <c r="H419" s="150">
        <f t="shared" si="12"/>
        <v>62.1</v>
      </c>
      <c r="I419" s="150">
        <f t="shared" si="12"/>
        <v>368.1</v>
      </c>
      <c r="J419" s="150">
        <f t="shared" si="12"/>
        <v>3.63</v>
      </c>
      <c r="K419" s="150"/>
    </row>
    <row r="420" spans="1:11" s="57" customFormat="1" ht="18.75" customHeight="1" thickBot="1" x14ac:dyDescent="0.3">
      <c r="A420" s="50" t="s">
        <v>60</v>
      </c>
      <c r="B420" s="95"/>
      <c r="C420" s="83">
        <f>C341+C345+C392+C419</f>
        <v>1765</v>
      </c>
      <c r="D420" s="83"/>
      <c r="E420" s="52"/>
      <c r="F420" s="55">
        <f>F341+F345+F392+F419</f>
        <v>55.669659716859712</v>
      </c>
      <c r="G420" s="55">
        <f>G341+G345+G392+G419</f>
        <v>60.09357117117117</v>
      </c>
      <c r="H420" s="154">
        <f>H341+H345+H392+H419</f>
        <v>210.3987521235521</v>
      </c>
      <c r="I420" s="55">
        <f>I341+I345+I392+I419</f>
        <v>1633.6963320463319</v>
      </c>
      <c r="J420" s="154">
        <f>J341+J345+J392+J419</f>
        <v>31.000000000000004</v>
      </c>
      <c r="K420" s="159"/>
    </row>
    <row r="421" spans="1:11" x14ac:dyDescent="0.25">
      <c r="A421" s="15"/>
      <c r="B421" s="15"/>
      <c r="C421" s="97"/>
      <c r="D421" s="98"/>
      <c r="E421" s="48"/>
      <c r="F421" s="61"/>
      <c r="G421" s="61"/>
      <c r="H421" s="61"/>
      <c r="I421" s="61"/>
      <c r="J421" s="129"/>
    </row>
    <row r="422" spans="1:11" x14ac:dyDescent="0.25">
      <c r="A422" s="15"/>
      <c r="B422" s="15"/>
      <c r="C422" s="97"/>
      <c r="D422" s="98"/>
      <c r="E422" s="48"/>
      <c r="F422" s="61"/>
      <c r="G422" s="61"/>
      <c r="H422" s="61"/>
      <c r="I422" s="61"/>
      <c r="J422" s="61"/>
    </row>
    <row r="423" spans="1:11" ht="16.5" thickBot="1" x14ac:dyDescent="0.3">
      <c r="A423" s="164" t="s">
        <v>90</v>
      </c>
      <c r="B423" s="15"/>
      <c r="C423" s="15"/>
      <c r="D423" s="16"/>
      <c r="J423" s="100"/>
      <c r="K423" s="35"/>
    </row>
    <row r="424" spans="1:11" ht="23.25" customHeight="1" x14ac:dyDescent="0.25">
      <c r="A424" s="18" t="s">
        <v>5</v>
      </c>
      <c r="B424" s="19"/>
      <c r="C424" s="41" t="s">
        <v>6</v>
      </c>
      <c r="D424" s="322" t="s">
        <v>7</v>
      </c>
      <c r="E424" s="21" t="s">
        <v>7</v>
      </c>
      <c r="F424" s="819" t="s">
        <v>8</v>
      </c>
      <c r="G424" s="819"/>
      <c r="H424" s="820"/>
      <c r="I424" s="321" t="s">
        <v>9</v>
      </c>
      <c r="J424" s="321" t="s">
        <v>10</v>
      </c>
      <c r="K424" s="41" t="s">
        <v>62</v>
      </c>
    </row>
    <row r="425" spans="1:11" ht="16.5" thickBot="1" x14ac:dyDescent="0.3">
      <c r="A425" s="101" t="s">
        <v>12</v>
      </c>
      <c r="B425" s="102"/>
      <c r="C425" s="103" t="s">
        <v>13</v>
      </c>
      <c r="D425" s="31" t="s">
        <v>14</v>
      </c>
      <c r="E425" s="28" t="s">
        <v>14</v>
      </c>
      <c r="F425" s="30"/>
      <c r="G425" s="30"/>
      <c r="H425" s="30"/>
      <c r="I425" s="27" t="s">
        <v>15</v>
      </c>
      <c r="J425" s="27"/>
      <c r="K425" s="103" t="s">
        <v>63</v>
      </c>
    </row>
    <row r="426" spans="1:11" ht="16.5" thickBot="1" x14ac:dyDescent="0.3">
      <c r="A426" s="1"/>
      <c r="C426" s="46"/>
      <c r="D426" s="153" t="s">
        <v>16</v>
      </c>
      <c r="E426" s="37" t="s">
        <v>17</v>
      </c>
      <c r="F426" s="323" t="s">
        <v>18</v>
      </c>
      <c r="G426" s="21" t="s">
        <v>19</v>
      </c>
      <c r="H426" s="322" t="s">
        <v>20</v>
      </c>
      <c r="I426" s="321" t="s">
        <v>21</v>
      </c>
      <c r="J426" s="321" t="s">
        <v>22</v>
      </c>
      <c r="K426" s="33"/>
    </row>
    <row r="427" spans="1:11" x14ac:dyDescent="0.25">
      <c r="A427" s="18"/>
      <c r="B427" s="170" t="s">
        <v>23</v>
      </c>
      <c r="C427" s="41"/>
      <c r="D427" s="322"/>
      <c r="E427" s="43"/>
      <c r="F427" s="99"/>
      <c r="G427" s="43"/>
      <c r="H427" s="99"/>
      <c r="I427" s="43"/>
      <c r="J427" s="99"/>
      <c r="K427" s="23"/>
    </row>
    <row r="428" spans="1:11" x14ac:dyDescent="0.25">
      <c r="A428" s="1" t="s">
        <v>323</v>
      </c>
      <c r="C428" s="46">
        <v>200</v>
      </c>
      <c r="D428" s="48"/>
      <c r="E428" s="47"/>
      <c r="F428" s="48">
        <v>5.75</v>
      </c>
      <c r="G428" s="47">
        <v>5.21</v>
      </c>
      <c r="H428" s="48">
        <v>16.829999999999998</v>
      </c>
      <c r="I428" s="47">
        <v>132.4</v>
      </c>
      <c r="J428" s="48">
        <v>0.76</v>
      </c>
      <c r="K428" s="33" t="s">
        <v>469</v>
      </c>
    </row>
    <row r="429" spans="1:11" x14ac:dyDescent="0.25">
      <c r="A429" s="1"/>
      <c r="B429" s="208" t="s">
        <v>322</v>
      </c>
      <c r="C429" s="46"/>
      <c r="D429" s="48">
        <v>16</v>
      </c>
      <c r="E429" s="47">
        <v>16</v>
      </c>
      <c r="F429" s="48"/>
      <c r="G429" s="47"/>
      <c r="H429" s="48"/>
      <c r="I429" s="47"/>
      <c r="J429" s="48"/>
      <c r="K429" s="33"/>
    </row>
    <row r="430" spans="1:11" x14ac:dyDescent="0.25">
      <c r="A430" s="1"/>
      <c r="B430" s="9" t="s">
        <v>29</v>
      </c>
      <c r="C430" s="46"/>
      <c r="D430" s="48">
        <v>1.6</v>
      </c>
      <c r="E430" s="47">
        <v>1.6</v>
      </c>
      <c r="F430" s="48"/>
      <c r="G430" s="47"/>
      <c r="H430" s="48"/>
      <c r="I430" s="47"/>
      <c r="J430" s="48"/>
      <c r="K430" s="33"/>
    </row>
    <row r="431" spans="1:11" x14ac:dyDescent="0.25">
      <c r="A431" s="1"/>
      <c r="B431" s="9" t="s">
        <v>27</v>
      </c>
      <c r="C431" s="46"/>
      <c r="D431" s="48">
        <v>140</v>
      </c>
      <c r="E431" s="47">
        <v>140</v>
      </c>
      <c r="F431" s="48"/>
      <c r="G431" s="47"/>
      <c r="H431" s="48"/>
      <c r="I431" s="47"/>
      <c r="J431" s="48"/>
      <c r="K431" s="33"/>
    </row>
    <row r="432" spans="1:11" x14ac:dyDescent="0.25">
      <c r="A432" s="1"/>
      <c r="B432" s="9" t="s">
        <v>28</v>
      </c>
      <c r="C432" s="46"/>
      <c r="D432" s="48">
        <v>60</v>
      </c>
      <c r="E432" s="47">
        <v>60</v>
      </c>
      <c r="F432" s="48"/>
      <c r="G432" s="47"/>
      <c r="H432" s="48"/>
      <c r="I432" s="47"/>
      <c r="J432" s="48"/>
      <c r="K432" s="33"/>
    </row>
    <row r="433" spans="1:11" x14ac:dyDescent="0.25">
      <c r="A433" s="1"/>
      <c r="B433" s="9" t="s">
        <v>31</v>
      </c>
      <c r="C433" s="46"/>
      <c r="D433" s="48">
        <v>2</v>
      </c>
      <c r="E433" s="47">
        <v>2</v>
      </c>
      <c r="F433" s="48"/>
      <c r="G433" s="47"/>
      <c r="H433" s="48"/>
      <c r="I433" s="47"/>
      <c r="J433" s="48"/>
      <c r="K433" s="33"/>
    </row>
    <row r="434" spans="1:11" x14ac:dyDescent="0.25">
      <c r="A434" s="1"/>
      <c r="B434" s="15" t="s">
        <v>186</v>
      </c>
      <c r="C434" s="46"/>
      <c r="D434" s="48">
        <v>1</v>
      </c>
      <c r="E434" s="47">
        <v>1</v>
      </c>
      <c r="F434" s="48"/>
      <c r="G434" s="47"/>
      <c r="H434" s="48"/>
      <c r="I434" s="47"/>
      <c r="J434" s="48"/>
      <c r="K434" s="33"/>
    </row>
    <row r="435" spans="1:11" x14ac:dyDescent="0.25">
      <c r="A435" s="68" t="s">
        <v>65</v>
      </c>
      <c r="B435" s="72"/>
      <c r="C435" s="327" t="s">
        <v>249</v>
      </c>
      <c r="D435" s="294"/>
      <c r="E435" s="295"/>
      <c r="F435" s="138">
        <v>3.6702000000000004</v>
      </c>
      <c r="G435" s="70">
        <v>3.1896</v>
      </c>
      <c r="H435" s="138">
        <v>10.87</v>
      </c>
      <c r="I435" s="70">
        <v>90.78</v>
      </c>
      <c r="J435" s="138">
        <v>1.43</v>
      </c>
      <c r="K435" s="76" t="s">
        <v>454</v>
      </c>
    </row>
    <row r="436" spans="1:11" x14ac:dyDescent="0.25">
      <c r="A436" s="68"/>
      <c r="B436" s="72" t="s">
        <v>66</v>
      </c>
      <c r="C436" s="327"/>
      <c r="D436" s="138">
        <v>2</v>
      </c>
      <c r="E436" s="70">
        <v>2</v>
      </c>
      <c r="F436" s="138"/>
      <c r="G436" s="70"/>
      <c r="H436" s="138"/>
      <c r="I436" s="70"/>
      <c r="J436" s="138"/>
      <c r="K436" s="76"/>
    </row>
    <row r="437" spans="1:11" x14ac:dyDescent="0.25">
      <c r="A437" s="68"/>
      <c r="B437" s="72" t="s">
        <v>29</v>
      </c>
      <c r="C437" s="327"/>
      <c r="D437" s="138">
        <v>6</v>
      </c>
      <c r="E437" s="70">
        <v>6</v>
      </c>
      <c r="F437" s="138"/>
      <c r="G437" s="70"/>
      <c r="H437" s="138"/>
      <c r="I437" s="70"/>
      <c r="J437" s="138"/>
      <c r="K437" s="76"/>
    </row>
    <row r="438" spans="1:11" x14ac:dyDescent="0.25">
      <c r="A438" s="296"/>
      <c r="B438" s="72" t="s">
        <v>27</v>
      </c>
      <c r="C438" s="327"/>
      <c r="D438" s="138">
        <v>110</v>
      </c>
      <c r="E438" s="70">
        <v>110</v>
      </c>
      <c r="F438" s="138"/>
      <c r="G438" s="70"/>
      <c r="H438" s="138"/>
      <c r="I438" s="70"/>
      <c r="J438" s="138"/>
      <c r="K438" s="76"/>
    </row>
    <row r="439" spans="1:11" x14ac:dyDescent="0.25">
      <c r="A439" s="296"/>
      <c r="B439" s="72" t="s">
        <v>28</v>
      </c>
      <c r="C439" s="327"/>
      <c r="D439" s="138">
        <v>80</v>
      </c>
      <c r="E439" s="70">
        <v>80</v>
      </c>
      <c r="F439" s="138"/>
      <c r="G439" s="70"/>
      <c r="H439" s="138"/>
      <c r="I439" s="70"/>
      <c r="J439" s="138"/>
      <c r="K439" s="76"/>
    </row>
    <row r="440" spans="1:11" x14ac:dyDescent="0.25">
      <c r="A440" s="1" t="s">
        <v>179</v>
      </c>
      <c r="C440" s="46" t="s">
        <v>35</v>
      </c>
      <c r="D440" s="32"/>
      <c r="E440" s="44"/>
      <c r="F440" s="42">
        <v>2.2922522522522524</v>
      </c>
      <c r="G440" s="47">
        <v>4.5008708708708705</v>
      </c>
      <c r="H440" s="48">
        <v>15.49</v>
      </c>
      <c r="I440" s="42">
        <v>111.67867867867868</v>
      </c>
      <c r="J440" s="42"/>
      <c r="K440" s="33" t="s">
        <v>480</v>
      </c>
    </row>
    <row r="441" spans="1:11" x14ac:dyDescent="0.25">
      <c r="A441" s="1"/>
      <c r="B441" s="9" t="s">
        <v>36</v>
      </c>
      <c r="C441" s="46"/>
      <c r="D441" s="42">
        <v>30</v>
      </c>
      <c r="E441" s="47">
        <v>30</v>
      </c>
      <c r="F441" s="42"/>
      <c r="G441" s="47"/>
      <c r="H441" s="47"/>
      <c r="I441" s="42"/>
      <c r="J441" s="42"/>
      <c r="K441" s="33"/>
    </row>
    <row r="442" spans="1:11" ht="16.5" thickBot="1" x14ac:dyDescent="0.3">
      <c r="A442" s="1"/>
      <c r="B442" s="9" t="s">
        <v>31</v>
      </c>
      <c r="C442" s="46"/>
      <c r="D442" s="42">
        <v>5</v>
      </c>
      <c r="E442" s="47">
        <v>5</v>
      </c>
      <c r="F442" s="42" t="s">
        <v>3</v>
      </c>
      <c r="G442" s="47"/>
      <c r="H442" s="47"/>
      <c r="I442" s="42"/>
      <c r="J442" s="42"/>
      <c r="K442" s="33"/>
    </row>
    <row r="443" spans="1:11" s="57" customFormat="1" ht="16.5" thickBot="1" x14ac:dyDescent="0.3">
      <c r="A443" s="50" t="s">
        <v>37</v>
      </c>
      <c r="B443" s="51"/>
      <c r="C443" s="52">
        <v>421</v>
      </c>
      <c r="D443" s="94"/>
      <c r="E443" s="54"/>
      <c r="F443" s="55">
        <f>SUM(F427:F442)</f>
        <v>11.712452252252254</v>
      </c>
      <c r="G443" s="55">
        <f t="shared" ref="G443:J443" si="13">SUM(G427:G442)</f>
        <v>12.900470870870869</v>
      </c>
      <c r="H443" s="55">
        <f t="shared" si="13"/>
        <v>43.19</v>
      </c>
      <c r="I443" s="55">
        <f t="shared" si="13"/>
        <v>334.8586786786787</v>
      </c>
      <c r="J443" s="55">
        <f t="shared" si="13"/>
        <v>2.19</v>
      </c>
      <c r="K443" s="55"/>
    </row>
    <row r="444" spans="1:11" x14ac:dyDescent="0.25">
      <c r="A444" s="1"/>
      <c r="B444" s="164" t="s">
        <v>38</v>
      </c>
      <c r="C444" s="46"/>
      <c r="D444" s="48"/>
      <c r="E444" s="21"/>
      <c r="F444" s="48"/>
      <c r="G444" s="47"/>
      <c r="H444" s="48"/>
      <c r="I444" s="47"/>
      <c r="J444" s="48"/>
      <c r="K444" s="47"/>
    </row>
    <row r="445" spans="1:11" x14ac:dyDescent="0.25">
      <c r="A445" s="1" t="s">
        <v>151</v>
      </c>
      <c r="B445" s="15"/>
      <c r="C445" s="46" t="s">
        <v>248</v>
      </c>
      <c r="D445" s="48"/>
      <c r="E445" s="47"/>
      <c r="F445" s="48">
        <v>5.22</v>
      </c>
      <c r="G445" s="47">
        <v>4.5</v>
      </c>
      <c r="H445" s="48">
        <v>10.19</v>
      </c>
      <c r="I445" s="42">
        <v>102</v>
      </c>
      <c r="J445" s="42">
        <v>1.26</v>
      </c>
      <c r="K445" s="33" t="s">
        <v>136</v>
      </c>
    </row>
    <row r="446" spans="1:11" x14ac:dyDescent="0.25">
      <c r="A446" s="1" t="s">
        <v>417</v>
      </c>
      <c r="B446" s="15" t="s">
        <v>157</v>
      </c>
      <c r="C446" s="46"/>
      <c r="D446" s="48">
        <v>185</v>
      </c>
      <c r="E446" s="47">
        <v>180</v>
      </c>
      <c r="F446" s="48"/>
      <c r="G446" s="47"/>
      <c r="H446" s="48"/>
      <c r="I446" s="42"/>
      <c r="J446" s="42"/>
      <c r="K446" s="33"/>
    </row>
    <row r="447" spans="1:11" ht="16.5" thickBot="1" x14ac:dyDescent="0.3">
      <c r="A447" s="1"/>
      <c r="B447" s="15" t="s">
        <v>59</v>
      </c>
      <c r="C447" s="46"/>
      <c r="D447" s="48">
        <v>3</v>
      </c>
      <c r="E447" s="47">
        <v>3</v>
      </c>
      <c r="F447" s="48"/>
      <c r="G447" s="47"/>
      <c r="H447" s="48"/>
      <c r="I447" s="42"/>
      <c r="J447" s="42"/>
      <c r="K447" s="33"/>
    </row>
    <row r="448" spans="1:11" s="57" customFormat="1" ht="16.5" thickBot="1" x14ac:dyDescent="0.3">
      <c r="A448" s="50" t="s">
        <v>37</v>
      </c>
      <c r="B448" s="51"/>
      <c r="C448" s="52">
        <v>183</v>
      </c>
      <c r="D448" s="94"/>
      <c r="E448" s="58"/>
      <c r="F448" s="154">
        <f>F445</f>
        <v>5.22</v>
      </c>
      <c r="G448" s="55">
        <f>G445</f>
        <v>4.5</v>
      </c>
      <c r="H448" s="154">
        <f>H445</f>
        <v>10.19</v>
      </c>
      <c r="I448" s="55">
        <f>I445</f>
        <v>102</v>
      </c>
      <c r="J448" s="154">
        <f>J445</f>
        <v>1.26</v>
      </c>
      <c r="K448" s="56"/>
    </row>
    <row r="449" spans="1:11" ht="17.25" customHeight="1" x14ac:dyDescent="0.25">
      <c r="A449" s="59"/>
      <c r="B449" s="85" t="s">
        <v>39</v>
      </c>
      <c r="C449" s="213"/>
      <c r="D449" s="48"/>
      <c r="E449" s="43"/>
      <c r="F449" s="61"/>
      <c r="G449" s="62"/>
      <c r="H449" s="61"/>
      <c r="I449" s="62"/>
      <c r="J449" s="61"/>
      <c r="K449" s="23"/>
    </row>
    <row r="450" spans="1:11" ht="36.75" customHeight="1" x14ac:dyDescent="0.25">
      <c r="A450" s="1" t="s">
        <v>350</v>
      </c>
      <c r="C450" s="327">
        <v>60</v>
      </c>
      <c r="D450" s="138"/>
      <c r="E450" s="70"/>
      <c r="F450" s="138">
        <v>0.86</v>
      </c>
      <c r="G450" s="70">
        <v>3.66</v>
      </c>
      <c r="H450" s="138">
        <v>5.01</v>
      </c>
      <c r="I450" s="70">
        <v>56.34</v>
      </c>
      <c r="J450" s="138">
        <v>4.01</v>
      </c>
      <c r="K450" s="302" t="s">
        <v>353</v>
      </c>
    </row>
    <row r="451" spans="1:11" ht="17.25" customHeight="1" x14ac:dyDescent="0.25">
      <c r="A451" s="1"/>
      <c r="B451" s="9" t="s">
        <v>273</v>
      </c>
      <c r="C451" s="327"/>
      <c r="D451" s="138">
        <v>72.959999999999994</v>
      </c>
      <c r="E451" s="70">
        <v>57</v>
      </c>
      <c r="F451" s="138"/>
      <c r="G451" s="70"/>
      <c r="H451" s="138"/>
      <c r="I451" s="70"/>
      <c r="J451" s="138"/>
      <c r="K451" s="70"/>
    </row>
    <row r="452" spans="1:11" ht="17.25" customHeight="1" x14ac:dyDescent="0.25">
      <c r="A452" s="1"/>
      <c r="B452" s="9" t="s">
        <v>128</v>
      </c>
      <c r="C452" s="327"/>
      <c r="D452" s="138">
        <v>3.6</v>
      </c>
      <c r="E452" s="70">
        <v>3.6</v>
      </c>
      <c r="F452" s="138"/>
      <c r="G452" s="70"/>
      <c r="H452" s="138"/>
      <c r="I452" s="70"/>
      <c r="J452" s="138"/>
      <c r="K452" s="70"/>
    </row>
    <row r="453" spans="1:11" ht="47.25" x14ac:dyDescent="0.25">
      <c r="A453" s="1" t="s">
        <v>397</v>
      </c>
      <c r="C453" s="46" t="s">
        <v>307</v>
      </c>
      <c r="D453" s="48"/>
      <c r="E453" s="47"/>
      <c r="F453" s="48">
        <v>3.6312999999999995</v>
      </c>
      <c r="G453" s="47">
        <v>5.5888999999999998</v>
      </c>
      <c r="H453" s="48">
        <v>9.3912999999999993</v>
      </c>
      <c r="I453" s="47">
        <v>110.14999999999999</v>
      </c>
      <c r="J453" s="48">
        <v>9.52</v>
      </c>
      <c r="K453" s="33" t="s">
        <v>470</v>
      </c>
    </row>
    <row r="454" spans="1:11" x14ac:dyDescent="0.25">
      <c r="A454" s="1"/>
      <c r="B454" s="9" t="s">
        <v>44</v>
      </c>
      <c r="C454" s="46"/>
      <c r="D454" s="48">
        <v>71.819999999999993</v>
      </c>
      <c r="E454" s="47">
        <v>54</v>
      </c>
      <c r="F454" s="48"/>
      <c r="G454" s="47"/>
      <c r="H454" s="48"/>
      <c r="I454" s="47"/>
      <c r="J454" s="48"/>
      <c r="K454" s="33"/>
    </row>
    <row r="455" spans="1:11" x14ac:dyDescent="0.25">
      <c r="A455" s="1"/>
      <c r="B455" s="9" t="s">
        <v>185</v>
      </c>
      <c r="C455" s="46"/>
      <c r="D455" s="48">
        <v>18</v>
      </c>
      <c r="E455" s="47">
        <v>14.4</v>
      </c>
      <c r="F455" s="48"/>
      <c r="G455" s="47"/>
      <c r="H455" s="48"/>
      <c r="I455" s="47"/>
      <c r="J455" s="48"/>
      <c r="K455" s="33"/>
    </row>
    <row r="456" spans="1:11" x14ac:dyDescent="0.25">
      <c r="A456" s="1"/>
      <c r="B456" s="9" t="s">
        <v>45</v>
      </c>
      <c r="C456" s="46"/>
      <c r="D456" s="48">
        <v>9</v>
      </c>
      <c r="E456" s="47">
        <v>7.2</v>
      </c>
      <c r="F456" s="48"/>
      <c r="G456" s="47"/>
      <c r="H456" s="48"/>
      <c r="I456" s="47"/>
      <c r="J456" s="48"/>
      <c r="K456" s="33"/>
    </row>
    <row r="457" spans="1:11" x14ac:dyDescent="0.25">
      <c r="A457" s="1"/>
      <c r="B457" s="9" t="s">
        <v>40</v>
      </c>
      <c r="C457" s="46"/>
      <c r="D457" s="48">
        <v>8.64</v>
      </c>
      <c r="E457" s="47">
        <v>7.2</v>
      </c>
      <c r="F457" s="48"/>
      <c r="G457" s="47"/>
      <c r="H457" s="48"/>
      <c r="I457" s="47"/>
      <c r="J457" s="48"/>
      <c r="K457" s="33"/>
    </row>
    <row r="458" spans="1:11" x14ac:dyDescent="0.25">
      <c r="A458" s="1"/>
      <c r="B458" s="9" t="s">
        <v>46</v>
      </c>
      <c r="C458" s="46"/>
      <c r="D458" s="48">
        <v>3.6</v>
      </c>
      <c r="E458" s="47">
        <v>3.6</v>
      </c>
      <c r="F458" s="48"/>
      <c r="G458" s="47"/>
      <c r="H458" s="48"/>
      <c r="I458" s="47"/>
      <c r="J458" s="48"/>
      <c r="K458" s="33"/>
    </row>
    <row r="459" spans="1:11" x14ac:dyDescent="0.25">
      <c r="A459" s="1"/>
      <c r="B459" s="9" t="s">
        <v>105</v>
      </c>
      <c r="C459" s="46"/>
      <c r="D459" s="48">
        <v>19.66</v>
      </c>
      <c r="E459" s="47">
        <v>10.8</v>
      </c>
      <c r="F459" s="48"/>
      <c r="G459" s="47"/>
      <c r="H459" s="48"/>
      <c r="I459" s="47"/>
      <c r="J459" s="48"/>
      <c r="K459" s="33"/>
    </row>
    <row r="460" spans="1:11" x14ac:dyDescent="0.25">
      <c r="A460" s="1"/>
      <c r="B460" s="9" t="s">
        <v>186</v>
      </c>
      <c r="C460" s="46"/>
      <c r="D460" s="48">
        <v>0.7</v>
      </c>
      <c r="E460" s="47">
        <v>0.7</v>
      </c>
      <c r="F460" s="48"/>
      <c r="G460" s="47"/>
      <c r="H460" s="48"/>
      <c r="I460" s="47"/>
      <c r="K460" s="33"/>
    </row>
    <row r="461" spans="1:11" x14ac:dyDescent="0.25">
      <c r="A461" s="1"/>
      <c r="B461" s="9" t="s">
        <v>145</v>
      </c>
      <c r="C461" s="46"/>
      <c r="D461" s="48">
        <v>126</v>
      </c>
      <c r="E461" s="47">
        <v>126</v>
      </c>
      <c r="F461" s="48"/>
      <c r="G461" s="47"/>
      <c r="H461" s="48"/>
      <c r="I461" s="47"/>
      <c r="J461" s="48"/>
      <c r="K461" s="33"/>
    </row>
    <row r="462" spans="1:11" x14ac:dyDescent="0.25">
      <c r="A462" s="1"/>
      <c r="B462" s="9" t="s">
        <v>69</v>
      </c>
      <c r="C462" s="46"/>
      <c r="D462" s="48">
        <v>5</v>
      </c>
      <c r="E462" s="47">
        <v>5</v>
      </c>
      <c r="F462" s="48"/>
      <c r="G462" s="47"/>
      <c r="H462" s="48"/>
      <c r="I462" s="47"/>
      <c r="K462" s="33"/>
    </row>
    <row r="463" spans="1:11" ht="13.5" customHeight="1" x14ac:dyDescent="0.25">
      <c r="A463" s="1"/>
      <c r="B463" s="72" t="s">
        <v>324</v>
      </c>
      <c r="C463" s="46"/>
      <c r="D463" s="48">
        <v>11.97</v>
      </c>
      <c r="E463" s="47">
        <v>11.4</v>
      </c>
      <c r="F463" s="48"/>
      <c r="G463" s="47"/>
      <c r="H463" s="48"/>
      <c r="I463" s="47"/>
      <c r="K463" s="33"/>
    </row>
    <row r="464" spans="1:11" ht="15.75" customHeight="1" x14ac:dyDescent="0.25">
      <c r="A464" s="1"/>
      <c r="B464" s="9" t="s">
        <v>295</v>
      </c>
      <c r="C464" s="46"/>
      <c r="D464" s="48">
        <v>11.97</v>
      </c>
      <c r="E464" s="47">
        <v>11.4</v>
      </c>
      <c r="F464" s="48"/>
      <c r="G464" s="47"/>
      <c r="H464" s="48"/>
      <c r="I464" s="47"/>
      <c r="K464" s="33"/>
    </row>
    <row r="465" spans="1:11" ht="16.5" customHeight="1" x14ac:dyDescent="0.25">
      <c r="A465" s="1"/>
      <c r="B465" s="9" t="s">
        <v>40</v>
      </c>
      <c r="C465" s="46"/>
      <c r="D465" s="48">
        <v>1.19</v>
      </c>
      <c r="E465" s="47">
        <v>1</v>
      </c>
      <c r="F465" s="48"/>
      <c r="G465" s="47"/>
      <c r="H465" s="48"/>
      <c r="I465" s="47"/>
      <c r="K465" s="33"/>
    </row>
    <row r="466" spans="1:11" ht="15" customHeight="1" x14ac:dyDescent="0.25">
      <c r="A466" s="1"/>
      <c r="B466" s="9" t="s">
        <v>305</v>
      </c>
      <c r="C466" s="46"/>
      <c r="D466" s="48">
        <v>0.96</v>
      </c>
      <c r="E466" s="47">
        <v>0.8</v>
      </c>
      <c r="F466" s="48"/>
      <c r="G466" s="47"/>
      <c r="H466" s="48"/>
      <c r="I466" s="47"/>
      <c r="K466" s="33"/>
    </row>
    <row r="467" spans="1:11" ht="16.5" customHeight="1" x14ac:dyDescent="0.25">
      <c r="A467" s="1"/>
      <c r="B467" s="9" t="s">
        <v>171</v>
      </c>
      <c r="C467" s="46"/>
      <c r="D467" s="48">
        <v>1</v>
      </c>
      <c r="E467" s="47">
        <v>1</v>
      </c>
      <c r="F467" s="48"/>
      <c r="G467" s="47"/>
      <c r="H467" s="48"/>
      <c r="I467" s="47"/>
      <c r="K467" s="33"/>
    </row>
    <row r="468" spans="1:11" ht="15" customHeight="1" x14ac:dyDescent="0.25">
      <c r="A468" s="1"/>
      <c r="B468" s="9" t="s">
        <v>214</v>
      </c>
      <c r="C468" s="46"/>
      <c r="D468" s="48">
        <v>0.1</v>
      </c>
      <c r="E468" s="47">
        <v>0.1</v>
      </c>
      <c r="F468" s="48"/>
      <c r="G468" s="47"/>
      <c r="H468" s="48"/>
      <c r="I468" s="47"/>
      <c r="K468" s="33"/>
    </row>
    <row r="469" spans="1:11" ht="31.5" x14ac:dyDescent="0.25">
      <c r="A469" s="1" t="s">
        <v>325</v>
      </c>
      <c r="C469" s="46" t="s">
        <v>254</v>
      </c>
      <c r="D469" s="48"/>
      <c r="E469" s="47"/>
      <c r="F469" s="48">
        <v>17.883052747252748</v>
      </c>
      <c r="G469" s="47">
        <v>18.838734065934066</v>
      </c>
      <c r="H469" s="48">
        <v>21.545462637362636</v>
      </c>
      <c r="I469" s="47">
        <v>317.98714285714283</v>
      </c>
      <c r="J469" s="48">
        <v>5.12</v>
      </c>
      <c r="K469" s="33" t="s">
        <v>150</v>
      </c>
    </row>
    <row r="470" spans="1:11" x14ac:dyDescent="0.25">
      <c r="A470" s="1"/>
      <c r="B470" s="15" t="s">
        <v>302</v>
      </c>
      <c r="C470" s="46"/>
      <c r="D470" s="48">
        <v>39</v>
      </c>
      <c r="E470" s="47">
        <v>37.5</v>
      </c>
      <c r="F470" s="48"/>
      <c r="G470" s="47"/>
      <c r="H470" s="48"/>
      <c r="I470" s="47"/>
      <c r="J470" s="48"/>
      <c r="K470" s="33"/>
    </row>
    <row r="471" spans="1:11" x14ac:dyDescent="0.25">
      <c r="A471" s="1"/>
      <c r="B471" s="3" t="s">
        <v>295</v>
      </c>
      <c r="C471" s="46"/>
      <c r="D471" s="48">
        <v>39.4</v>
      </c>
      <c r="E471" s="47">
        <v>37.5</v>
      </c>
      <c r="F471" s="48"/>
      <c r="G471" s="47"/>
      <c r="H471" s="48"/>
      <c r="I471" s="47"/>
      <c r="J471" s="48"/>
      <c r="K471" s="33"/>
    </row>
    <row r="472" spans="1:11" x14ac:dyDescent="0.25">
      <c r="A472" s="1"/>
      <c r="B472" s="9" t="s">
        <v>46</v>
      </c>
      <c r="C472" s="46"/>
      <c r="D472" s="48">
        <v>2.8</v>
      </c>
      <c r="E472" s="47">
        <v>2.8</v>
      </c>
      <c r="F472" s="48"/>
      <c r="G472" s="47"/>
      <c r="H472" s="48"/>
      <c r="I472" s="47"/>
      <c r="J472" s="48"/>
      <c r="K472" s="33"/>
    </row>
    <row r="473" spans="1:11" x14ac:dyDescent="0.25">
      <c r="A473" s="1"/>
      <c r="B473" s="9" t="s">
        <v>147</v>
      </c>
      <c r="C473" s="46"/>
      <c r="D473" s="48"/>
      <c r="E473" s="47">
        <v>30</v>
      </c>
      <c r="F473" s="48"/>
      <c r="G473" s="47"/>
      <c r="H473" s="48"/>
      <c r="I473" s="47"/>
      <c r="J473" s="48"/>
      <c r="K473" s="33"/>
    </row>
    <row r="474" spans="1:11" x14ac:dyDescent="0.25">
      <c r="A474" s="1"/>
      <c r="B474" s="9" t="s">
        <v>44</v>
      </c>
      <c r="C474" s="46"/>
      <c r="D474" s="138">
        <v>190.7</v>
      </c>
      <c r="E474" s="70">
        <v>143.44999999999999</v>
      </c>
      <c r="F474" s="48"/>
      <c r="G474" s="47"/>
      <c r="H474" s="48"/>
      <c r="I474" s="47"/>
      <c r="J474" s="48"/>
      <c r="K474" s="33"/>
    </row>
    <row r="475" spans="1:11" ht="31.5" x14ac:dyDescent="0.25">
      <c r="A475" s="1"/>
      <c r="B475" s="9" t="s">
        <v>148</v>
      </c>
      <c r="C475" s="46"/>
      <c r="D475" s="48"/>
      <c r="E475" s="70">
        <v>136.6</v>
      </c>
      <c r="F475" s="48"/>
      <c r="G475" s="47"/>
      <c r="H475" s="48"/>
      <c r="I475" s="47"/>
      <c r="J475" s="48"/>
      <c r="K475" s="33"/>
    </row>
    <row r="476" spans="1:11" x14ac:dyDescent="0.25">
      <c r="A476" s="1"/>
      <c r="B476" s="9" t="s">
        <v>40</v>
      </c>
      <c r="C476" s="46"/>
      <c r="D476" s="48">
        <v>12.72</v>
      </c>
      <c r="E476" s="47">
        <v>10.6</v>
      </c>
      <c r="F476" s="48"/>
      <c r="G476" s="47"/>
      <c r="H476" s="48"/>
      <c r="I476" s="47"/>
      <c r="J476" s="48"/>
      <c r="K476" s="33"/>
    </row>
    <row r="477" spans="1:11" x14ac:dyDescent="0.25">
      <c r="A477" s="1"/>
      <c r="B477" s="15" t="s">
        <v>128</v>
      </c>
      <c r="C477" s="46"/>
      <c r="D477" s="48">
        <v>1.8</v>
      </c>
      <c r="E477" s="47">
        <v>1.8</v>
      </c>
      <c r="F477" s="48"/>
      <c r="G477" s="47"/>
      <c r="H477" s="48"/>
      <c r="I477" s="47"/>
      <c r="J477" s="48"/>
      <c r="K477" s="33"/>
    </row>
    <row r="478" spans="1:11" x14ac:dyDescent="0.25">
      <c r="A478" s="1"/>
      <c r="B478" s="9" t="s">
        <v>149</v>
      </c>
      <c r="C478" s="46"/>
      <c r="D478" s="48"/>
      <c r="E478" s="47">
        <v>7.7</v>
      </c>
      <c r="F478" s="48"/>
      <c r="G478" s="47"/>
      <c r="H478" s="48"/>
      <c r="I478" s="47"/>
      <c r="J478" s="48"/>
      <c r="K478" s="33"/>
    </row>
    <row r="479" spans="1:11" x14ac:dyDescent="0.25">
      <c r="A479" s="1"/>
      <c r="B479" s="9" t="s">
        <v>31</v>
      </c>
      <c r="C479" s="46"/>
      <c r="D479" s="48">
        <v>1.8</v>
      </c>
      <c r="E479" s="47">
        <v>1.8</v>
      </c>
      <c r="F479" s="48"/>
      <c r="G479" s="47"/>
      <c r="H479" s="48"/>
      <c r="I479" s="47"/>
      <c r="J479" s="48"/>
      <c r="K479" s="33"/>
    </row>
    <row r="480" spans="1:11" x14ac:dyDescent="0.25">
      <c r="A480" s="1"/>
      <c r="B480" s="9" t="s">
        <v>186</v>
      </c>
      <c r="C480" s="46"/>
      <c r="D480" s="48">
        <v>0.6</v>
      </c>
      <c r="E480" s="47">
        <v>0.6</v>
      </c>
      <c r="F480" s="48"/>
      <c r="G480" s="47"/>
      <c r="H480" s="48"/>
      <c r="I480" s="47"/>
      <c r="J480" s="48"/>
      <c r="K480" s="33"/>
    </row>
    <row r="481" spans="1:11" x14ac:dyDescent="0.25">
      <c r="A481" s="1"/>
      <c r="B481" s="9" t="s">
        <v>86</v>
      </c>
      <c r="C481" s="46"/>
      <c r="D481" s="48">
        <v>3.2</v>
      </c>
      <c r="E481" s="47">
        <v>3.2</v>
      </c>
      <c r="F481" s="48"/>
      <c r="G481" s="47"/>
      <c r="H481" s="48"/>
      <c r="I481" s="47"/>
      <c r="J481" s="48"/>
      <c r="K481" s="33"/>
    </row>
    <row r="482" spans="1:11" x14ac:dyDescent="0.25">
      <c r="A482" s="1"/>
      <c r="B482" s="9" t="s">
        <v>48</v>
      </c>
      <c r="C482" s="46"/>
      <c r="D482" s="48"/>
      <c r="E482" s="47">
        <v>175</v>
      </c>
      <c r="F482" s="48"/>
      <c r="G482" s="47"/>
      <c r="H482" s="48"/>
      <c r="I482" s="47"/>
      <c r="J482" s="48"/>
      <c r="K482" s="33"/>
    </row>
    <row r="483" spans="1:11" x14ac:dyDescent="0.25">
      <c r="A483" s="1"/>
      <c r="B483" s="9" t="s">
        <v>197</v>
      </c>
      <c r="C483" s="46"/>
      <c r="D483" s="48"/>
      <c r="E483" s="47">
        <v>150</v>
      </c>
      <c r="F483" s="48"/>
      <c r="G483" s="47"/>
      <c r="H483" s="48"/>
      <c r="I483" s="47"/>
      <c r="J483" s="48"/>
      <c r="K483" s="33"/>
    </row>
    <row r="484" spans="1:11" x14ac:dyDescent="0.25">
      <c r="A484" s="1"/>
      <c r="B484" s="15" t="s">
        <v>198</v>
      </c>
      <c r="C484" s="46"/>
      <c r="D484" s="48"/>
      <c r="E484" s="47">
        <v>30</v>
      </c>
      <c r="F484" s="48"/>
      <c r="G484" s="47"/>
      <c r="H484" s="48"/>
      <c r="I484" s="47"/>
      <c r="J484" s="48"/>
      <c r="K484" s="33"/>
    </row>
    <row r="485" spans="1:11" x14ac:dyDescent="0.25">
      <c r="A485" s="1"/>
      <c r="B485" s="9" t="s">
        <v>69</v>
      </c>
      <c r="C485" s="46"/>
      <c r="D485" s="48">
        <v>7.5</v>
      </c>
      <c r="E485" s="47">
        <v>7.5</v>
      </c>
      <c r="F485" s="48"/>
      <c r="G485" s="47"/>
      <c r="H485" s="48"/>
      <c r="I485" s="47"/>
      <c r="J485" s="48"/>
      <c r="K485" s="33"/>
    </row>
    <row r="486" spans="1:11" x14ac:dyDescent="0.25">
      <c r="A486" s="1"/>
      <c r="B486" s="9" t="s">
        <v>50</v>
      </c>
      <c r="C486" s="46"/>
      <c r="D486" s="48">
        <v>2</v>
      </c>
      <c r="E486" s="47">
        <v>2</v>
      </c>
      <c r="F486" s="48"/>
      <c r="G486" s="47"/>
      <c r="H486" s="48"/>
      <c r="I486" s="47"/>
      <c r="J486" s="48"/>
      <c r="K486" s="33"/>
    </row>
    <row r="487" spans="1:11" x14ac:dyDescent="0.25">
      <c r="A487" s="1"/>
      <c r="B487" s="9" t="s">
        <v>64</v>
      </c>
      <c r="C487" s="46"/>
      <c r="D487" s="48">
        <v>22.5</v>
      </c>
      <c r="E487" s="47">
        <v>22.5</v>
      </c>
      <c r="F487" s="48"/>
      <c r="G487" s="47"/>
      <c r="H487" s="48"/>
      <c r="I487" s="47"/>
      <c r="J487" s="48"/>
      <c r="K487" s="33"/>
    </row>
    <row r="488" spans="1:11" x14ac:dyDescent="0.25">
      <c r="A488" s="77" t="s">
        <v>327</v>
      </c>
      <c r="C488" s="217">
        <v>180</v>
      </c>
      <c r="D488" s="47"/>
      <c r="E488" s="63"/>
      <c r="F488" s="48">
        <v>0.35</v>
      </c>
      <c r="G488" s="47">
        <v>0.12</v>
      </c>
      <c r="H488" s="111">
        <v>26.2</v>
      </c>
      <c r="I488" s="75">
        <v>108</v>
      </c>
      <c r="J488" s="66">
        <v>1.44</v>
      </c>
      <c r="K488" s="33" t="s">
        <v>310</v>
      </c>
    </row>
    <row r="489" spans="1:11" x14ac:dyDescent="0.25">
      <c r="A489" s="77"/>
      <c r="B489" s="9" t="s">
        <v>184</v>
      </c>
      <c r="C489" s="49"/>
      <c r="D489" s="47">
        <v>16.53</v>
      </c>
      <c r="E489" s="63">
        <v>14.5</v>
      </c>
      <c r="F489" s="66"/>
      <c r="G489" s="46"/>
      <c r="H489" s="66"/>
      <c r="I489" s="75"/>
      <c r="J489" s="66"/>
      <c r="K489" s="33"/>
    </row>
    <row r="490" spans="1:11" x14ac:dyDescent="0.25">
      <c r="A490" s="77"/>
      <c r="B490" s="9" t="s">
        <v>196</v>
      </c>
      <c r="C490" s="49"/>
      <c r="D490" s="47">
        <v>9.18</v>
      </c>
      <c r="E490" s="63">
        <v>9</v>
      </c>
      <c r="F490" s="66"/>
      <c r="G490" s="46"/>
      <c r="H490" s="66"/>
      <c r="I490" s="75"/>
      <c r="J490" s="66"/>
      <c r="K490" s="33"/>
    </row>
    <row r="491" spans="1:11" x14ac:dyDescent="0.25">
      <c r="A491" s="77"/>
      <c r="B491" s="9" t="s">
        <v>201</v>
      </c>
      <c r="C491" s="49"/>
      <c r="D491" s="47"/>
      <c r="E491" s="63">
        <v>14.4</v>
      </c>
      <c r="F491" s="66"/>
      <c r="G491" s="46"/>
      <c r="H491" s="66"/>
      <c r="I491" s="75"/>
      <c r="J491" s="66"/>
      <c r="K491" s="33"/>
    </row>
    <row r="492" spans="1:11" x14ac:dyDescent="0.25">
      <c r="B492" s="9" t="s">
        <v>28</v>
      </c>
      <c r="C492" s="49"/>
      <c r="D492" s="47">
        <v>183</v>
      </c>
      <c r="E492" s="63">
        <v>183</v>
      </c>
      <c r="F492" s="66"/>
      <c r="G492" s="46"/>
      <c r="H492" s="66"/>
      <c r="I492" s="75"/>
      <c r="J492" s="66"/>
      <c r="K492" s="33"/>
    </row>
    <row r="493" spans="1:11" x14ac:dyDescent="0.25">
      <c r="B493" s="9" t="s">
        <v>59</v>
      </c>
      <c r="C493" s="49"/>
      <c r="D493" s="47">
        <v>6</v>
      </c>
      <c r="E493" s="63">
        <v>6</v>
      </c>
      <c r="F493" s="66"/>
      <c r="G493" s="46"/>
      <c r="H493" s="66"/>
      <c r="I493" s="75"/>
      <c r="J493" s="66"/>
      <c r="K493" s="33"/>
    </row>
    <row r="494" spans="1:11" ht="32.25" thickBot="1" x14ac:dyDescent="0.3">
      <c r="A494" s="34" t="s">
        <v>208</v>
      </c>
      <c r="B494" s="35"/>
      <c r="C494" s="106">
        <v>45</v>
      </c>
      <c r="D494" s="82">
        <v>45</v>
      </c>
      <c r="E494" s="79">
        <v>45</v>
      </c>
      <c r="F494" s="82">
        <v>2.9729729729729724</v>
      </c>
      <c r="G494" s="79">
        <v>0.54054054054054046</v>
      </c>
      <c r="H494" s="82">
        <v>17.837837837837839</v>
      </c>
      <c r="I494" s="79">
        <v>89.189189189189179</v>
      </c>
      <c r="J494" s="82"/>
      <c r="K494" s="78" t="s">
        <v>458</v>
      </c>
    </row>
    <row r="495" spans="1:11" s="57" customFormat="1" ht="16.5" thickBot="1" x14ac:dyDescent="0.3">
      <c r="A495" s="50" t="s">
        <v>37</v>
      </c>
      <c r="B495" s="51"/>
      <c r="C495" s="52">
        <v>660</v>
      </c>
      <c r="D495" s="94"/>
      <c r="E495" s="54"/>
      <c r="F495" s="55">
        <f>F450+F453+F469+F488+F494</f>
        <v>25.69732572022572</v>
      </c>
      <c r="G495" s="55">
        <f t="shared" ref="G495:J495" si="14">G450+G453+G469+G488+G494</f>
        <v>28.748174606474606</v>
      </c>
      <c r="H495" s="55">
        <f t="shared" si="14"/>
        <v>79.98460047520048</v>
      </c>
      <c r="I495" s="55">
        <f t="shared" si="14"/>
        <v>681.66633204633195</v>
      </c>
      <c r="J495" s="55">
        <f t="shared" si="14"/>
        <v>20.09</v>
      </c>
      <c r="K495" s="56"/>
    </row>
    <row r="496" spans="1:11" ht="21" customHeight="1" x14ac:dyDescent="0.25">
      <c r="A496" s="86"/>
      <c r="B496" s="236" t="s">
        <v>256</v>
      </c>
      <c r="C496" s="117"/>
      <c r="D496" s="88"/>
      <c r="E496" s="116"/>
      <c r="F496" s="90"/>
      <c r="G496" s="117"/>
      <c r="H496" s="90"/>
      <c r="I496" s="117"/>
      <c r="J496" s="8"/>
      <c r="K496" s="23"/>
    </row>
    <row r="497" spans="1:11" ht="39" customHeight="1" x14ac:dyDescent="0.25">
      <c r="A497" s="68" t="s">
        <v>210</v>
      </c>
      <c r="B497" s="73"/>
      <c r="C497" s="238" t="s">
        <v>89</v>
      </c>
      <c r="D497" s="187"/>
      <c r="E497" s="327"/>
      <c r="F497" s="138">
        <v>13.94</v>
      </c>
      <c r="G497" s="70">
        <v>24.83</v>
      </c>
      <c r="H497" s="138">
        <v>2.64</v>
      </c>
      <c r="I497" s="70">
        <v>289.66000000000003</v>
      </c>
      <c r="J497" s="138">
        <v>0.28000000000000003</v>
      </c>
      <c r="K497" s="76" t="s">
        <v>471</v>
      </c>
    </row>
    <row r="498" spans="1:11" ht="21" customHeight="1" x14ac:dyDescent="0.25">
      <c r="A498" s="68"/>
      <c r="B498" s="72" t="s">
        <v>55</v>
      </c>
      <c r="C498" s="238"/>
      <c r="D498" s="138">
        <v>114</v>
      </c>
      <c r="E498" s="70">
        <v>95</v>
      </c>
      <c r="F498" s="138"/>
      <c r="G498" s="70"/>
      <c r="H498" s="138"/>
      <c r="I498" s="70"/>
      <c r="J498" s="138"/>
      <c r="K498" s="76"/>
    </row>
    <row r="499" spans="1:11" ht="21" customHeight="1" x14ac:dyDescent="0.25">
      <c r="A499" s="68"/>
      <c r="B499" s="73" t="s">
        <v>160</v>
      </c>
      <c r="C499" s="238"/>
      <c r="D499" s="138">
        <v>60</v>
      </c>
      <c r="E499" s="70">
        <v>60</v>
      </c>
      <c r="F499" s="138"/>
      <c r="G499" s="70"/>
      <c r="H499" s="138"/>
      <c r="I499" s="70"/>
      <c r="J499" s="138"/>
      <c r="K499" s="76"/>
    </row>
    <row r="500" spans="1:11" ht="18" customHeight="1" x14ac:dyDescent="0.25">
      <c r="A500" s="68"/>
      <c r="B500" s="73" t="s">
        <v>190</v>
      </c>
      <c r="C500" s="238"/>
      <c r="D500" s="138"/>
      <c r="E500" s="70">
        <v>155</v>
      </c>
      <c r="F500" s="138"/>
      <c r="G500" s="70"/>
      <c r="H500" s="138"/>
      <c r="I500" s="70"/>
      <c r="J500" s="138"/>
      <c r="K500" s="76"/>
    </row>
    <row r="501" spans="1:11" ht="18" customHeight="1" x14ac:dyDescent="0.25">
      <c r="A501" s="68"/>
      <c r="B501" s="73" t="s">
        <v>56</v>
      </c>
      <c r="C501" s="238"/>
      <c r="D501" s="138">
        <v>2.5</v>
      </c>
      <c r="E501" s="70">
        <v>2.5</v>
      </c>
      <c r="F501" s="138"/>
      <c r="G501" s="70"/>
      <c r="H501" s="138"/>
      <c r="I501" s="70"/>
      <c r="J501" s="138"/>
      <c r="K501" s="76"/>
    </row>
    <row r="502" spans="1:11" ht="18" customHeight="1" x14ac:dyDescent="0.25">
      <c r="A502" s="68"/>
      <c r="B502" s="73" t="s">
        <v>186</v>
      </c>
      <c r="C502" s="238"/>
      <c r="D502" s="138">
        <v>0.4</v>
      </c>
      <c r="E502" s="70">
        <v>0.4</v>
      </c>
      <c r="F502" s="138"/>
      <c r="G502" s="70"/>
      <c r="H502" s="138"/>
      <c r="I502" s="70"/>
      <c r="J502" s="138"/>
      <c r="K502" s="76"/>
    </row>
    <row r="503" spans="1:11" ht="18" customHeight="1" x14ac:dyDescent="0.25">
      <c r="A503" s="68"/>
      <c r="B503" s="73" t="s">
        <v>191</v>
      </c>
      <c r="C503" s="238"/>
      <c r="D503" s="138"/>
      <c r="E503" s="70">
        <v>150</v>
      </c>
      <c r="F503" s="138"/>
      <c r="G503" s="70"/>
      <c r="H503" s="138"/>
      <c r="I503" s="70"/>
      <c r="J503" s="138"/>
      <c r="K503" s="76"/>
    </row>
    <row r="504" spans="1:11" x14ac:dyDescent="0.25">
      <c r="A504" s="1" t="s">
        <v>74</v>
      </c>
      <c r="C504" s="47" t="s">
        <v>251</v>
      </c>
      <c r="D504" s="48"/>
      <c r="E504" s="47"/>
      <c r="F504" s="48">
        <v>0.13</v>
      </c>
      <c r="G504" s="47">
        <v>0.03</v>
      </c>
      <c r="H504" s="48">
        <v>6.2251798561151066</v>
      </c>
      <c r="I504" s="47">
        <v>26.48</v>
      </c>
      <c r="J504" s="48">
        <v>2.83</v>
      </c>
      <c r="K504" s="71" t="s">
        <v>460</v>
      </c>
    </row>
    <row r="505" spans="1:11" x14ac:dyDescent="0.25">
      <c r="A505" s="1"/>
      <c r="B505" s="9" t="s">
        <v>207</v>
      </c>
      <c r="C505" s="46"/>
      <c r="D505" s="48">
        <v>0.45</v>
      </c>
      <c r="E505" s="47">
        <v>0.45</v>
      </c>
      <c r="F505" s="48"/>
      <c r="G505" s="47"/>
      <c r="H505" s="48"/>
      <c r="I505" s="47"/>
      <c r="J505" s="48"/>
      <c r="K505" s="33"/>
    </row>
    <row r="506" spans="1:11" x14ac:dyDescent="0.25">
      <c r="A506" s="1"/>
      <c r="B506" s="9" t="s">
        <v>29</v>
      </c>
      <c r="C506" s="46"/>
      <c r="D506" s="48">
        <v>6</v>
      </c>
      <c r="E506" s="47">
        <v>6</v>
      </c>
      <c r="F506" s="48"/>
      <c r="G506" s="47"/>
      <c r="H506" s="48"/>
      <c r="I506" s="47"/>
      <c r="J506" s="48"/>
      <c r="K506" s="33"/>
    </row>
    <row r="507" spans="1:11" x14ac:dyDescent="0.25">
      <c r="A507" s="1"/>
      <c r="B507" s="9" t="s">
        <v>75</v>
      </c>
      <c r="C507" s="46"/>
      <c r="D507" s="48">
        <v>8</v>
      </c>
      <c r="E507" s="47">
        <v>7</v>
      </c>
      <c r="F507" s="48"/>
      <c r="G507" s="47"/>
      <c r="H507" s="48"/>
      <c r="I507" s="47"/>
      <c r="J507" s="48"/>
      <c r="K507" s="33"/>
    </row>
    <row r="508" spans="1:11" x14ac:dyDescent="0.25">
      <c r="A508" s="1"/>
      <c r="B508" s="9" t="s">
        <v>28</v>
      </c>
      <c r="C508" s="46"/>
      <c r="D508" s="48">
        <v>180</v>
      </c>
      <c r="E508" s="47">
        <v>180</v>
      </c>
      <c r="F508" s="48"/>
      <c r="G508" s="47"/>
      <c r="H508" s="48"/>
      <c r="I508" s="47"/>
      <c r="J508" s="48"/>
      <c r="K508" s="33"/>
    </row>
    <row r="509" spans="1:11" ht="32.25" customHeight="1" thickBot="1" x14ac:dyDescent="0.3">
      <c r="A509" s="1" t="s">
        <v>175</v>
      </c>
      <c r="C509" s="46">
        <v>30</v>
      </c>
      <c r="D509" s="48">
        <v>30</v>
      </c>
      <c r="E509" s="47">
        <v>30</v>
      </c>
      <c r="F509" s="48">
        <v>2.2822822822822819</v>
      </c>
      <c r="G509" s="47">
        <v>0.24024024024024024</v>
      </c>
      <c r="H509" s="48">
        <v>14.774774774774775</v>
      </c>
      <c r="I509" s="47">
        <v>70.570570570570567</v>
      </c>
      <c r="J509" s="48">
        <v>0</v>
      </c>
      <c r="K509" s="215" t="s">
        <v>453</v>
      </c>
    </row>
    <row r="510" spans="1:11" ht="20.25" customHeight="1" x14ac:dyDescent="0.25">
      <c r="A510" s="86" t="s">
        <v>52</v>
      </c>
      <c r="B510" s="12"/>
      <c r="C510" s="89">
        <v>100</v>
      </c>
      <c r="D510" s="88">
        <v>100</v>
      </c>
      <c r="E510" s="89">
        <v>100</v>
      </c>
      <c r="F510" s="91">
        <v>0.4</v>
      </c>
      <c r="G510" s="108">
        <v>0.4</v>
      </c>
      <c r="H510" s="90">
        <v>9.8000000000000007</v>
      </c>
      <c r="I510" s="91">
        <v>47</v>
      </c>
      <c r="J510" s="90">
        <v>10</v>
      </c>
      <c r="K510" s="64" t="s">
        <v>139</v>
      </c>
    </row>
    <row r="511" spans="1:11" ht="16.5" customHeight="1" thickBot="1" x14ac:dyDescent="0.3">
      <c r="A511" s="86" t="s">
        <v>261</v>
      </c>
      <c r="B511" s="3"/>
      <c r="C511" s="92"/>
      <c r="D511" s="88"/>
      <c r="E511" s="93"/>
      <c r="F511" s="91"/>
      <c r="G511" s="160"/>
      <c r="H511" s="108"/>
      <c r="I511" s="92"/>
      <c r="J511" s="8"/>
      <c r="K511" s="215" t="s">
        <v>464</v>
      </c>
    </row>
    <row r="512" spans="1:11" s="57" customFormat="1" ht="16.5" thickBot="1" x14ac:dyDescent="0.3">
      <c r="A512" s="146" t="s">
        <v>37</v>
      </c>
      <c r="B512" s="147"/>
      <c r="C512" s="127">
        <v>473</v>
      </c>
      <c r="D512" s="148"/>
      <c r="E512" s="161"/>
      <c r="F512" s="150">
        <f>F497+F504+F509+F510</f>
        <v>16.75228228228228</v>
      </c>
      <c r="G512" s="150">
        <f t="shared" ref="G512:J512" si="15">G497+G504+G509+G510</f>
        <v>25.500240240240238</v>
      </c>
      <c r="H512" s="150">
        <f t="shared" si="15"/>
        <v>33.439954630889886</v>
      </c>
      <c r="I512" s="150">
        <f>I497+I504+I509+I510</f>
        <v>433.71057057057061</v>
      </c>
      <c r="J512" s="150">
        <f t="shared" si="15"/>
        <v>13.11</v>
      </c>
      <c r="K512" s="56"/>
    </row>
    <row r="513" spans="1:11" s="57" customFormat="1" ht="16.5" thickBot="1" x14ac:dyDescent="0.3">
      <c r="A513" s="146" t="s">
        <v>60</v>
      </c>
      <c r="B513" s="162"/>
      <c r="C513" s="214">
        <f>C443+C448+C495+C512</f>
        <v>1737</v>
      </c>
      <c r="D513" s="214"/>
      <c r="E513" s="214"/>
      <c r="F513" s="150">
        <f>F443+F448+F495+F512</f>
        <v>59.382060254760255</v>
      </c>
      <c r="G513" s="150">
        <f>G443+G448+G495+G512</f>
        <v>71.648885717585713</v>
      </c>
      <c r="H513" s="150">
        <f>H443+H448+H495+H512</f>
        <v>166.80455510609033</v>
      </c>
      <c r="I513" s="150">
        <f>I443+I448+I495+I512</f>
        <v>1552.2355812955811</v>
      </c>
      <c r="J513" s="150">
        <f>J443+J448+J495+J512</f>
        <v>36.65</v>
      </c>
      <c r="K513" s="56"/>
    </row>
    <row r="514" spans="1:11" x14ac:dyDescent="0.25">
      <c r="A514" s="3"/>
      <c r="B514" s="3"/>
      <c r="C514" s="163"/>
      <c r="D514" s="163"/>
      <c r="F514" s="163"/>
      <c r="G514" s="163"/>
      <c r="H514" s="163"/>
      <c r="I514" s="163"/>
      <c r="J514" s="163"/>
    </row>
    <row r="515" spans="1:11" ht="16.5" thickBot="1" x14ac:dyDescent="0.3">
      <c r="A515" s="164" t="s">
        <v>220</v>
      </c>
      <c r="B515" s="164"/>
      <c r="C515" s="823"/>
      <c r="D515" s="823"/>
      <c r="E515" s="823"/>
      <c r="F515" s="823"/>
      <c r="G515" s="165"/>
      <c r="H515" s="165"/>
      <c r="I515" s="165"/>
      <c r="J515" s="165"/>
    </row>
    <row r="516" spans="1:11" ht="31.5" customHeight="1" x14ac:dyDescent="0.25">
      <c r="A516" s="18" t="s">
        <v>5</v>
      </c>
      <c r="B516" s="19"/>
      <c r="C516" s="41" t="s">
        <v>6</v>
      </c>
      <c r="D516" s="20" t="s">
        <v>7</v>
      </c>
      <c r="E516" s="41" t="s">
        <v>7</v>
      </c>
      <c r="F516" s="818" t="s">
        <v>8</v>
      </c>
      <c r="G516" s="819"/>
      <c r="H516" s="820"/>
      <c r="I516" s="166" t="s">
        <v>9</v>
      </c>
      <c r="J516" s="322" t="s">
        <v>10</v>
      </c>
      <c r="K516" s="41" t="s">
        <v>62</v>
      </c>
    </row>
    <row r="517" spans="1:11" ht="16.5" thickBot="1" x14ac:dyDescent="0.3">
      <c r="A517" s="1" t="s">
        <v>12</v>
      </c>
      <c r="C517" s="46" t="s">
        <v>13</v>
      </c>
      <c r="D517" s="49" t="s">
        <v>14</v>
      </c>
      <c r="E517" s="46" t="s">
        <v>14</v>
      </c>
      <c r="F517" s="81"/>
      <c r="G517" s="82"/>
      <c r="H517" s="82"/>
      <c r="I517" s="47" t="s">
        <v>122</v>
      </c>
      <c r="K517" s="46" t="s">
        <v>63</v>
      </c>
    </row>
    <row r="518" spans="1:11" ht="16.5" thickBot="1" x14ac:dyDescent="0.3">
      <c r="A518" s="34"/>
      <c r="B518" s="35"/>
      <c r="C518" s="106"/>
      <c r="D518" s="167" t="s">
        <v>16</v>
      </c>
      <c r="E518" s="167" t="s">
        <v>17</v>
      </c>
      <c r="F518" s="37" t="s">
        <v>18</v>
      </c>
      <c r="G518" s="37" t="s">
        <v>19</v>
      </c>
      <c r="H518" s="153" t="s">
        <v>20</v>
      </c>
      <c r="I518" s="37" t="s">
        <v>21</v>
      </c>
      <c r="J518" s="38" t="s">
        <v>22</v>
      </c>
      <c r="K518" s="106"/>
    </row>
    <row r="519" spans="1:11" x14ac:dyDescent="0.25">
      <c r="A519" s="1"/>
      <c r="B519" s="164" t="s">
        <v>23</v>
      </c>
      <c r="C519" s="41"/>
      <c r="D519" s="66"/>
      <c r="E519" s="23"/>
      <c r="G519" s="43"/>
      <c r="I519" s="43"/>
      <c r="J519" s="99"/>
      <c r="K519" s="33"/>
    </row>
    <row r="520" spans="1:11" ht="31.5" x14ac:dyDescent="0.25">
      <c r="A520" s="1" t="s">
        <v>244</v>
      </c>
      <c r="C520" s="46" t="s">
        <v>248</v>
      </c>
      <c r="D520" s="48"/>
      <c r="E520" s="47"/>
      <c r="F520" s="48">
        <v>5.17</v>
      </c>
      <c r="G520" s="47">
        <v>5.33</v>
      </c>
      <c r="H520" s="48">
        <v>24.92</v>
      </c>
      <c r="I520" s="47">
        <v>184.24</v>
      </c>
      <c r="J520" s="47"/>
      <c r="K520" s="33" t="s">
        <v>169</v>
      </c>
    </row>
    <row r="521" spans="1:11" x14ac:dyDescent="0.25">
      <c r="A521" s="1"/>
      <c r="B521" s="9" t="s">
        <v>189</v>
      </c>
      <c r="C521" s="46"/>
      <c r="D521" s="48">
        <v>22.5</v>
      </c>
      <c r="E521" s="47">
        <v>22.5</v>
      </c>
      <c r="F521" s="48"/>
      <c r="G521" s="47"/>
      <c r="H521" s="48"/>
      <c r="I521" s="47"/>
      <c r="J521" s="47"/>
      <c r="K521" s="33"/>
    </row>
    <row r="522" spans="1:11" x14ac:dyDescent="0.25">
      <c r="A522" s="1"/>
      <c r="B522" s="9" t="s">
        <v>27</v>
      </c>
      <c r="C522" s="46"/>
      <c r="D522" s="48">
        <v>90</v>
      </c>
      <c r="E522" s="47">
        <v>90</v>
      </c>
      <c r="F522" s="48"/>
      <c r="G522" s="47"/>
      <c r="H522" s="48"/>
      <c r="I522" s="47"/>
      <c r="J522" s="47"/>
      <c r="K522" s="33"/>
    </row>
    <row r="523" spans="1:11" x14ac:dyDescent="0.25">
      <c r="A523" s="1"/>
      <c r="B523" s="9" t="s">
        <v>28</v>
      </c>
      <c r="C523" s="46"/>
      <c r="D523" s="48">
        <v>68</v>
      </c>
      <c r="E523" s="47">
        <v>68</v>
      </c>
      <c r="F523" s="48"/>
      <c r="G523" s="47"/>
      <c r="H523" s="48"/>
      <c r="I523" s="47"/>
      <c r="J523" s="47"/>
      <c r="K523" s="33"/>
    </row>
    <row r="524" spans="1:11" x14ac:dyDescent="0.25">
      <c r="A524" s="1"/>
      <c r="B524" s="9" t="s">
        <v>29</v>
      </c>
      <c r="C524" s="46"/>
      <c r="D524" s="48">
        <v>2.5</v>
      </c>
      <c r="E524" s="47">
        <v>2.5</v>
      </c>
      <c r="F524" s="48"/>
      <c r="G524" s="47"/>
      <c r="H524" s="48"/>
      <c r="I524" s="47"/>
      <c r="J524" s="47"/>
      <c r="K524" s="33"/>
    </row>
    <row r="525" spans="1:11" x14ac:dyDescent="0.25">
      <c r="A525" s="1"/>
      <c r="B525" s="15" t="s">
        <v>186</v>
      </c>
      <c r="C525" s="46"/>
      <c r="D525" s="48">
        <v>0.5</v>
      </c>
      <c r="E525" s="47">
        <v>0.5</v>
      </c>
      <c r="F525" s="48"/>
      <c r="G525" s="47"/>
      <c r="H525" s="48"/>
      <c r="I525" s="47"/>
      <c r="J525" s="47"/>
      <c r="K525" s="33"/>
    </row>
    <row r="526" spans="1:11" x14ac:dyDescent="0.25">
      <c r="A526" s="1"/>
      <c r="B526" s="9" t="s">
        <v>31</v>
      </c>
      <c r="C526" s="46"/>
      <c r="D526" s="66">
        <v>3</v>
      </c>
      <c r="E526" s="46">
        <v>3</v>
      </c>
      <c r="F526" s="48"/>
      <c r="G526" s="47"/>
      <c r="H526" s="48"/>
      <c r="I526" s="47"/>
      <c r="J526" s="48"/>
      <c r="K526" s="33"/>
    </row>
    <row r="527" spans="1:11" x14ac:dyDescent="0.25">
      <c r="A527" s="86" t="s">
        <v>79</v>
      </c>
      <c r="B527" s="12"/>
      <c r="C527" s="89" t="s">
        <v>249</v>
      </c>
      <c r="D527" s="131"/>
      <c r="E527" s="132"/>
      <c r="F527" s="90">
        <v>3.0325232901236614</v>
      </c>
      <c r="G527" s="91">
        <v>2.3958740841428243</v>
      </c>
      <c r="H527" s="90">
        <v>10.482708219155825</v>
      </c>
      <c r="I527" s="91">
        <v>75.76195432928796</v>
      </c>
      <c r="J527" s="90">
        <v>1.38</v>
      </c>
      <c r="K527" s="33" t="s">
        <v>463</v>
      </c>
    </row>
    <row r="528" spans="1:11" x14ac:dyDescent="0.25">
      <c r="A528" s="86"/>
      <c r="B528" s="9" t="s">
        <v>207</v>
      </c>
      <c r="C528" s="87"/>
      <c r="D528" s="88">
        <v>0.45</v>
      </c>
      <c r="E528" s="89">
        <v>0.45</v>
      </c>
      <c r="F528" s="90"/>
      <c r="G528" s="91"/>
      <c r="H528" s="90"/>
      <c r="I528" s="91"/>
      <c r="J528" s="90"/>
      <c r="K528" s="33"/>
    </row>
    <row r="529" spans="1:11" x14ac:dyDescent="0.25">
      <c r="A529" s="86"/>
      <c r="B529" s="12" t="s">
        <v>29</v>
      </c>
      <c r="C529" s="87"/>
      <c r="D529" s="88">
        <v>6</v>
      </c>
      <c r="E529" s="89">
        <v>6</v>
      </c>
      <c r="F529" s="90"/>
      <c r="G529" s="91"/>
      <c r="H529" s="90"/>
      <c r="I529" s="91"/>
      <c r="J529" s="90"/>
      <c r="K529" s="33"/>
    </row>
    <row r="530" spans="1:11" x14ac:dyDescent="0.25">
      <c r="A530" s="86"/>
      <c r="B530" s="12" t="s">
        <v>27</v>
      </c>
      <c r="C530" s="87"/>
      <c r="D530" s="88">
        <v>92</v>
      </c>
      <c r="E530" s="89">
        <v>90</v>
      </c>
      <c r="F530" s="90"/>
      <c r="G530" s="91"/>
      <c r="H530" s="90"/>
      <c r="I530" s="91"/>
      <c r="J530" s="90"/>
      <c r="K530" s="33"/>
    </row>
    <row r="531" spans="1:11" x14ac:dyDescent="0.25">
      <c r="A531" s="86"/>
      <c r="B531" s="12" t="s">
        <v>28</v>
      </c>
      <c r="C531" s="87"/>
      <c r="D531" s="88">
        <v>90</v>
      </c>
      <c r="E531" s="89">
        <v>90</v>
      </c>
      <c r="F531" s="90"/>
      <c r="G531" s="91"/>
      <c r="H531" s="90"/>
      <c r="I531" s="91"/>
      <c r="J531" s="90"/>
      <c r="K531" s="33"/>
    </row>
    <row r="532" spans="1:11" ht="31.5" x14ac:dyDescent="0.25">
      <c r="A532" s="1" t="s">
        <v>174</v>
      </c>
      <c r="C532" s="67" t="s">
        <v>250</v>
      </c>
      <c r="E532" s="44"/>
      <c r="F532" s="48">
        <v>3.61</v>
      </c>
      <c r="G532" s="47">
        <v>5.83</v>
      </c>
      <c r="H532" s="48">
        <v>15.49</v>
      </c>
      <c r="I532" s="47">
        <v>128.77000000000001</v>
      </c>
      <c r="J532" s="48">
        <v>7.0000000000000007E-2</v>
      </c>
      <c r="K532" s="33" t="s">
        <v>448</v>
      </c>
    </row>
    <row r="533" spans="1:11" x14ac:dyDescent="0.25">
      <c r="A533" s="1"/>
      <c r="B533" s="9" t="s">
        <v>36</v>
      </c>
      <c r="C533" s="46"/>
      <c r="D533" s="48">
        <v>30</v>
      </c>
      <c r="E533" s="47">
        <v>30</v>
      </c>
      <c r="F533" s="48"/>
      <c r="G533" s="47"/>
      <c r="H533" s="48"/>
      <c r="I533" s="47"/>
      <c r="J533" s="48"/>
      <c r="K533" s="33"/>
    </row>
    <row r="534" spans="1:11" x14ac:dyDescent="0.25">
      <c r="A534" s="1"/>
      <c r="B534" s="9" t="s">
        <v>67</v>
      </c>
      <c r="C534" s="46"/>
      <c r="D534" s="48">
        <v>5.0999999999999996</v>
      </c>
      <c r="E534" s="47">
        <v>5</v>
      </c>
      <c r="F534" s="48"/>
      <c r="G534" s="47"/>
      <c r="H534" s="48"/>
      <c r="I534" s="47"/>
      <c r="J534" s="48"/>
      <c r="K534" s="33"/>
    </row>
    <row r="535" spans="1:11" ht="16.5" thickBot="1" x14ac:dyDescent="0.3">
      <c r="B535" s="9" t="s">
        <v>31</v>
      </c>
      <c r="C535" s="106"/>
      <c r="D535" s="48">
        <v>5</v>
      </c>
      <c r="E535" s="79">
        <v>5</v>
      </c>
      <c r="F535" s="48" t="s">
        <v>3</v>
      </c>
      <c r="G535" s="79"/>
      <c r="H535" s="48"/>
      <c r="I535" s="79"/>
      <c r="J535" s="48"/>
      <c r="K535" s="33"/>
    </row>
    <row r="536" spans="1:11" ht="16.5" thickBot="1" x14ac:dyDescent="0.3">
      <c r="A536" s="50" t="s">
        <v>37</v>
      </c>
      <c r="B536" s="168"/>
      <c r="C536" s="52">
        <v>409</v>
      </c>
      <c r="D536" s="169"/>
      <c r="E536" s="167"/>
      <c r="F536" s="55">
        <f>F532+F527+F520</f>
        <v>11.812523290123661</v>
      </c>
      <c r="G536" s="55">
        <f t="shared" ref="G536:J536" si="16">G532+G527+G520</f>
        <v>13.555874084142824</v>
      </c>
      <c r="H536" s="55">
        <f t="shared" si="16"/>
        <v>50.892708219155828</v>
      </c>
      <c r="I536" s="55">
        <f t="shared" si="16"/>
        <v>388.77195432928795</v>
      </c>
      <c r="J536" s="55">
        <f t="shared" si="16"/>
        <v>1.45</v>
      </c>
      <c r="K536" s="39"/>
    </row>
    <row r="537" spans="1:11" x14ac:dyDescent="0.25">
      <c r="B537" s="170" t="s">
        <v>38</v>
      </c>
      <c r="C537" s="41"/>
      <c r="D537" s="40"/>
      <c r="E537" s="21"/>
      <c r="F537" s="322"/>
      <c r="G537" s="21"/>
      <c r="H537" s="322"/>
      <c r="I537" s="21"/>
      <c r="J537" s="99"/>
      <c r="K537" s="145"/>
    </row>
    <row r="538" spans="1:11" x14ac:dyDescent="0.25">
      <c r="A538" s="86" t="s">
        <v>151</v>
      </c>
      <c r="B538" s="12"/>
      <c r="C538" s="89">
        <v>180</v>
      </c>
      <c r="D538" s="88"/>
      <c r="E538" s="89"/>
      <c r="F538" s="91">
        <v>5.22</v>
      </c>
      <c r="G538" s="108">
        <v>4.5</v>
      </c>
      <c r="H538" s="91">
        <v>7.56</v>
      </c>
      <c r="I538" s="91">
        <v>92</v>
      </c>
      <c r="J538" s="109">
        <v>0.45</v>
      </c>
      <c r="K538" s="76" t="s">
        <v>137</v>
      </c>
    </row>
    <row r="539" spans="1:11" ht="16.5" thickBot="1" x14ac:dyDescent="0.3">
      <c r="A539" s="9" t="s">
        <v>420</v>
      </c>
      <c r="B539" s="9" t="s">
        <v>157</v>
      </c>
      <c r="C539" s="89"/>
      <c r="D539" s="88">
        <v>185</v>
      </c>
      <c r="E539" s="89">
        <v>180</v>
      </c>
      <c r="F539" s="90"/>
      <c r="G539" s="91"/>
      <c r="H539" s="90"/>
      <c r="I539" s="91"/>
      <c r="J539" s="90"/>
      <c r="K539" s="33"/>
    </row>
    <row r="540" spans="1:11" ht="16.5" thickBot="1" x14ac:dyDescent="0.3">
      <c r="A540" s="50" t="s">
        <v>37</v>
      </c>
      <c r="B540" s="168"/>
      <c r="C540" s="52">
        <v>180</v>
      </c>
      <c r="D540" s="169"/>
      <c r="E540" s="39"/>
      <c r="F540" s="154">
        <f>F538</f>
        <v>5.22</v>
      </c>
      <c r="G540" s="55">
        <f>G538</f>
        <v>4.5</v>
      </c>
      <c r="H540" s="154">
        <f>H538</f>
        <v>7.56</v>
      </c>
      <c r="I540" s="55">
        <f>I538</f>
        <v>92</v>
      </c>
      <c r="J540" s="154">
        <f>J538</f>
        <v>0.45</v>
      </c>
      <c r="K540" s="39"/>
    </row>
    <row r="541" spans="1:11" ht="18" customHeight="1" x14ac:dyDescent="0.25">
      <c r="A541" s="18"/>
      <c r="B541" s="170" t="s">
        <v>39</v>
      </c>
      <c r="C541" s="237"/>
      <c r="D541" s="171"/>
      <c r="E541" s="171"/>
      <c r="F541" s="322"/>
      <c r="G541" s="21"/>
      <c r="H541" s="322"/>
      <c r="I541" s="21"/>
      <c r="J541" s="99"/>
      <c r="K541" s="172"/>
    </row>
    <row r="542" spans="1:11" s="312" customFormat="1" ht="36.75" customHeight="1" x14ac:dyDescent="0.25">
      <c r="A542" s="309" t="s">
        <v>570</v>
      </c>
      <c r="B542" s="209"/>
      <c r="C542" s="310">
        <v>60</v>
      </c>
      <c r="D542" s="297"/>
      <c r="E542" s="311"/>
      <c r="F542" s="298">
        <v>1.18</v>
      </c>
      <c r="G542" s="297">
        <v>3.15</v>
      </c>
      <c r="H542" s="298">
        <v>5.87</v>
      </c>
      <c r="I542" s="297">
        <v>56.52</v>
      </c>
      <c r="J542" s="298"/>
      <c r="K542" s="71" t="s">
        <v>571</v>
      </c>
    </row>
    <row r="543" spans="1:11" s="312" customFormat="1" ht="15" customHeight="1" x14ac:dyDescent="0.25">
      <c r="A543" s="209"/>
      <c r="B543" s="209" t="s">
        <v>131</v>
      </c>
      <c r="C543" s="310"/>
      <c r="D543" s="297">
        <v>44.7</v>
      </c>
      <c r="E543" s="311">
        <v>33.6</v>
      </c>
      <c r="F543" s="298"/>
      <c r="G543" s="297"/>
      <c r="H543" s="298"/>
      <c r="I543" s="297"/>
      <c r="J543" s="298"/>
      <c r="K543" s="298"/>
    </row>
    <row r="544" spans="1:11" s="312" customFormat="1" ht="15" customHeight="1" x14ac:dyDescent="0.25">
      <c r="A544" s="209"/>
      <c r="B544" s="209" t="s">
        <v>80</v>
      </c>
      <c r="C544" s="310"/>
      <c r="D544" s="297">
        <v>11.25</v>
      </c>
      <c r="E544" s="311">
        <v>9</v>
      </c>
      <c r="F544" s="298"/>
      <c r="G544" s="297"/>
      <c r="H544" s="298"/>
      <c r="I544" s="297"/>
      <c r="J544" s="298"/>
      <c r="K544" s="298"/>
    </row>
    <row r="545" spans="1:11" s="312" customFormat="1" ht="15" customHeight="1" x14ac:dyDescent="0.25">
      <c r="A545" s="209"/>
      <c r="B545" s="209" t="s">
        <v>352</v>
      </c>
      <c r="C545" s="310"/>
      <c r="D545" s="297">
        <v>15</v>
      </c>
      <c r="E545" s="311">
        <v>9</v>
      </c>
      <c r="F545" s="298"/>
      <c r="G545" s="297"/>
      <c r="H545" s="298"/>
      <c r="I545" s="297"/>
      <c r="J545" s="298"/>
      <c r="K545" s="298"/>
    </row>
    <row r="546" spans="1:11" s="312" customFormat="1" ht="15" customHeight="1" x14ac:dyDescent="0.25">
      <c r="A546" s="209"/>
      <c r="B546" s="209" t="s">
        <v>104</v>
      </c>
      <c r="C546" s="310"/>
      <c r="D546" s="297">
        <v>7.2</v>
      </c>
      <c r="E546" s="311">
        <v>6</v>
      </c>
      <c r="F546" s="298"/>
      <c r="G546" s="297"/>
      <c r="H546" s="298"/>
      <c r="I546" s="297"/>
      <c r="J546" s="298"/>
      <c r="K546" s="298"/>
    </row>
    <row r="547" spans="1:11" s="312" customFormat="1" ht="15" customHeight="1" x14ac:dyDescent="0.25">
      <c r="A547" s="209"/>
      <c r="B547" s="209" t="s">
        <v>128</v>
      </c>
      <c r="C547" s="310"/>
      <c r="D547" s="298">
        <v>3</v>
      </c>
      <c r="E547" s="313">
        <v>3</v>
      </c>
      <c r="F547" s="298"/>
      <c r="G547" s="297"/>
      <c r="H547" s="298"/>
      <c r="I547" s="297"/>
      <c r="J547" s="298"/>
      <c r="K547" s="298"/>
    </row>
    <row r="548" spans="1:11" ht="45" x14ac:dyDescent="0.25">
      <c r="A548" s="118" t="s">
        <v>313</v>
      </c>
      <c r="B548" s="119"/>
      <c r="C548" s="277" t="s">
        <v>224</v>
      </c>
      <c r="D548" s="206"/>
      <c r="E548" s="206"/>
      <c r="F548" s="210">
        <v>1.4785807717462396</v>
      </c>
      <c r="G548" s="206">
        <v>4.5885193942747904</v>
      </c>
      <c r="H548" s="205">
        <v>8.1168561654173175</v>
      </c>
      <c r="I548" s="206">
        <v>85.968959098455514</v>
      </c>
      <c r="J548" s="205">
        <v>7.71</v>
      </c>
      <c r="K548" s="71" t="s">
        <v>455</v>
      </c>
    </row>
    <row r="549" spans="1:11" x14ac:dyDescent="0.25">
      <c r="A549" s="118"/>
      <c r="B549" s="119" t="s">
        <v>49</v>
      </c>
      <c r="C549" s="272"/>
      <c r="D549" s="122">
        <v>20</v>
      </c>
      <c r="E549" s="122">
        <v>16</v>
      </c>
      <c r="F549" s="201"/>
      <c r="G549" s="122"/>
      <c r="H549" s="201"/>
      <c r="I549" s="122"/>
      <c r="J549" s="121"/>
      <c r="K549" s="64"/>
    </row>
    <row r="550" spans="1:11" x14ac:dyDescent="0.25">
      <c r="A550" s="118"/>
      <c r="B550" s="119" t="s">
        <v>44</v>
      </c>
      <c r="C550" s="272"/>
      <c r="D550" s="122">
        <v>21.28</v>
      </c>
      <c r="E550" s="122">
        <v>16</v>
      </c>
      <c r="F550" s="201"/>
      <c r="G550" s="122"/>
      <c r="H550" s="121"/>
      <c r="I550" s="122"/>
      <c r="J550" s="121"/>
      <c r="K550" s="64"/>
    </row>
    <row r="551" spans="1:11" x14ac:dyDescent="0.25">
      <c r="A551" s="118"/>
      <c r="B551" s="119" t="s">
        <v>45</v>
      </c>
      <c r="C551" s="272"/>
      <c r="D551" s="122">
        <v>12.5</v>
      </c>
      <c r="E551" s="122">
        <v>10</v>
      </c>
      <c r="F551" s="201"/>
      <c r="G551" s="122"/>
      <c r="H551" s="121"/>
      <c r="I551" s="122"/>
      <c r="J551" s="186"/>
      <c r="K551" s="64"/>
    </row>
    <row r="552" spans="1:11" x14ac:dyDescent="0.25">
      <c r="A552" s="118"/>
      <c r="B552" s="119" t="s">
        <v>40</v>
      </c>
      <c r="C552" s="272"/>
      <c r="D552" s="122">
        <v>9.52</v>
      </c>
      <c r="E552" s="122">
        <v>8</v>
      </c>
      <c r="F552" s="201"/>
      <c r="G552" s="122"/>
      <c r="H552" s="121"/>
      <c r="I552" s="122"/>
      <c r="J552" s="186"/>
      <c r="K552" s="64"/>
    </row>
    <row r="553" spans="1:11" x14ac:dyDescent="0.25">
      <c r="A553" s="118"/>
      <c r="B553" s="119" t="s">
        <v>68</v>
      </c>
      <c r="C553" s="272"/>
      <c r="D553" s="122">
        <v>41</v>
      </c>
      <c r="E553" s="122">
        <v>32</v>
      </c>
      <c r="F553" s="201"/>
      <c r="G553" s="122"/>
      <c r="H553" s="121"/>
      <c r="I553" s="122"/>
      <c r="J553" s="186"/>
      <c r="K553" s="64"/>
    </row>
    <row r="554" spans="1:11" x14ac:dyDescent="0.25">
      <c r="A554" s="118"/>
      <c r="B554" s="119" t="s">
        <v>29</v>
      </c>
      <c r="C554" s="272"/>
      <c r="D554" s="122">
        <v>0.2</v>
      </c>
      <c r="E554" s="122">
        <v>0.2</v>
      </c>
      <c r="F554" s="201"/>
      <c r="G554" s="122"/>
      <c r="H554" s="121"/>
      <c r="I554" s="122"/>
      <c r="J554" s="186"/>
      <c r="K554" s="64"/>
    </row>
    <row r="555" spans="1:11" x14ac:dyDescent="0.25">
      <c r="A555" s="118"/>
      <c r="B555" s="119" t="s">
        <v>51</v>
      </c>
      <c r="C555" s="272"/>
      <c r="D555" s="122">
        <v>2</v>
      </c>
      <c r="E555" s="122">
        <v>2</v>
      </c>
      <c r="F555" s="201"/>
      <c r="G555" s="122"/>
      <c r="H555" s="121"/>
      <c r="I555" s="122"/>
      <c r="J555" s="186"/>
      <c r="K555" s="64"/>
    </row>
    <row r="556" spans="1:11" x14ac:dyDescent="0.25">
      <c r="A556" s="118"/>
      <c r="B556" s="119" t="s">
        <v>46</v>
      </c>
      <c r="C556" s="272"/>
      <c r="D556" s="122">
        <v>4</v>
      </c>
      <c r="E556" s="122">
        <v>4</v>
      </c>
      <c r="F556" s="201"/>
      <c r="G556" s="122"/>
      <c r="H556" s="121"/>
      <c r="I556" s="122"/>
      <c r="J556" s="186"/>
      <c r="K556" s="64"/>
    </row>
    <row r="557" spans="1:11" x14ac:dyDescent="0.25">
      <c r="A557" s="118"/>
      <c r="B557" s="185" t="s">
        <v>186</v>
      </c>
      <c r="C557" s="272"/>
      <c r="D557" s="122">
        <v>0.7</v>
      </c>
      <c r="E557" s="122">
        <v>0.7</v>
      </c>
      <c r="F557" s="201"/>
      <c r="G557" s="122"/>
      <c r="H557" s="121"/>
      <c r="I557" s="122"/>
      <c r="J557" s="186"/>
      <c r="K557" s="64"/>
    </row>
    <row r="558" spans="1:11" x14ac:dyDescent="0.25">
      <c r="A558" s="118"/>
      <c r="B558" s="119" t="s">
        <v>145</v>
      </c>
      <c r="C558" s="272"/>
      <c r="D558" s="122">
        <v>140</v>
      </c>
      <c r="E558" s="122">
        <v>140</v>
      </c>
      <c r="F558" s="201"/>
      <c r="G558" s="122"/>
      <c r="H558" s="121"/>
      <c r="I558" s="122"/>
      <c r="J558" s="186"/>
      <c r="K558" s="64"/>
    </row>
    <row r="559" spans="1:11" x14ac:dyDescent="0.25">
      <c r="A559" s="118"/>
      <c r="B559" s="119" t="s">
        <v>69</v>
      </c>
      <c r="C559" s="272"/>
      <c r="D559" s="122">
        <v>7</v>
      </c>
      <c r="E559" s="122">
        <v>7</v>
      </c>
      <c r="F559" s="121"/>
      <c r="G559" s="122"/>
      <c r="H559" s="121"/>
      <c r="I559" s="122"/>
      <c r="J559" s="186"/>
      <c r="K559" s="64"/>
    </row>
    <row r="560" spans="1:11" ht="30" x14ac:dyDescent="0.25">
      <c r="A560" s="325" t="s">
        <v>399</v>
      </c>
      <c r="B560" s="263"/>
      <c r="C560" s="243" t="s">
        <v>100</v>
      </c>
      <c r="D560" s="243"/>
      <c r="E560" s="263"/>
      <c r="F560" s="258">
        <v>6.2250000000000005</v>
      </c>
      <c r="G560" s="257">
        <v>6.4625000000000004</v>
      </c>
      <c r="H560" s="258">
        <v>7.3624999999999998</v>
      </c>
      <c r="I560" s="257">
        <v>112.5</v>
      </c>
      <c r="J560" s="258">
        <v>0.375</v>
      </c>
      <c r="K560" s="303" t="s">
        <v>394</v>
      </c>
    </row>
    <row r="561" spans="1:11" x14ac:dyDescent="0.25">
      <c r="A561" s="263"/>
      <c r="B561" s="208" t="s">
        <v>211</v>
      </c>
      <c r="C561" s="204"/>
      <c r="D561" s="206">
        <v>50</v>
      </c>
      <c r="E561" s="205">
        <v>32.5</v>
      </c>
      <c r="F561" s="243"/>
      <c r="G561" s="263"/>
      <c r="H561" s="243"/>
      <c r="I561" s="263"/>
      <c r="J561" s="243"/>
      <c r="K561" s="243"/>
    </row>
    <row r="562" spans="1:11" x14ac:dyDescent="0.25">
      <c r="A562" s="263"/>
      <c r="B562" s="208" t="s">
        <v>213</v>
      </c>
      <c r="C562" s="204"/>
      <c r="D562" s="206">
        <v>34.200000000000003</v>
      </c>
      <c r="E562" s="205">
        <v>32.5</v>
      </c>
      <c r="F562" s="243"/>
      <c r="G562" s="263"/>
      <c r="H562" s="243"/>
      <c r="I562" s="263"/>
      <c r="J562" s="243"/>
      <c r="K562" s="243"/>
    </row>
    <row r="563" spans="1:11" x14ac:dyDescent="0.25">
      <c r="A563" s="263"/>
      <c r="B563" s="270" t="s">
        <v>221</v>
      </c>
      <c r="C563" s="243"/>
      <c r="D563" s="258">
        <v>7.5</v>
      </c>
      <c r="E563" s="257">
        <v>7.5</v>
      </c>
      <c r="F563" s="243"/>
      <c r="G563" s="263"/>
      <c r="H563" s="243"/>
      <c r="I563" s="263"/>
      <c r="J563" s="243"/>
      <c r="K563" s="243"/>
    </row>
    <row r="564" spans="1:11" x14ac:dyDescent="0.25">
      <c r="A564" s="263"/>
      <c r="B564" s="270" t="s">
        <v>28</v>
      </c>
      <c r="C564" s="243"/>
      <c r="D564" s="258">
        <v>10</v>
      </c>
      <c r="E564" s="257">
        <v>10</v>
      </c>
      <c r="F564" s="243"/>
      <c r="G564" s="263"/>
      <c r="H564" s="243"/>
      <c r="I564" s="263"/>
      <c r="J564" s="243"/>
      <c r="K564" s="243"/>
    </row>
    <row r="565" spans="1:11" x14ac:dyDescent="0.25">
      <c r="A565" s="263"/>
      <c r="B565" s="270" t="s">
        <v>40</v>
      </c>
      <c r="C565" s="243"/>
      <c r="D565" s="258">
        <v>12</v>
      </c>
      <c r="E565" s="257">
        <v>10</v>
      </c>
      <c r="F565" s="243"/>
      <c r="G565" s="263"/>
      <c r="H565" s="243"/>
      <c r="I565" s="263"/>
      <c r="J565" s="243"/>
      <c r="K565" s="243"/>
    </row>
    <row r="566" spans="1:11" x14ac:dyDescent="0.25">
      <c r="A566" s="263"/>
      <c r="B566" s="270" t="s">
        <v>46</v>
      </c>
      <c r="C566" s="243"/>
      <c r="D566" s="258">
        <v>2</v>
      </c>
      <c r="E566" s="257">
        <v>2</v>
      </c>
      <c r="F566" s="243"/>
      <c r="G566" s="263"/>
      <c r="H566" s="243"/>
      <c r="I566" s="263"/>
      <c r="J566" s="243"/>
      <c r="K566" s="243"/>
    </row>
    <row r="567" spans="1:11" x14ac:dyDescent="0.25">
      <c r="A567" s="263"/>
      <c r="B567" s="270" t="s">
        <v>393</v>
      </c>
      <c r="C567" s="243"/>
      <c r="D567" s="258"/>
      <c r="E567" s="257">
        <v>7.5</v>
      </c>
      <c r="F567" s="243"/>
      <c r="G567" s="263"/>
      <c r="H567" s="243"/>
      <c r="I567" s="263"/>
      <c r="J567" s="243"/>
      <c r="K567" s="243"/>
    </row>
    <row r="568" spans="1:11" x14ac:dyDescent="0.25">
      <c r="A568" s="263"/>
      <c r="B568" s="270" t="s">
        <v>50</v>
      </c>
      <c r="C568" s="243"/>
      <c r="D568" s="258">
        <v>3.5</v>
      </c>
      <c r="E568" s="257">
        <v>3.5</v>
      </c>
      <c r="F568" s="243"/>
      <c r="G568" s="263"/>
      <c r="H568" s="243"/>
      <c r="I568" s="263"/>
      <c r="J568" s="243"/>
      <c r="K568" s="243"/>
    </row>
    <row r="569" spans="1:11" x14ac:dyDescent="0.25">
      <c r="A569" s="263"/>
      <c r="B569" s="270" t="s">
        <v>43</v>
      </c>
      <c r="C569" s="243"/>
      <c r="D569" s="258"/>
      <c r="E569" s="271">
        <v>60</v>
      </c>
      <c r="F569" s="243"/>
      <c r="G569" s="263"/>
      <c r="H569" s="243"/>
      <c r="I569" s="263"/>
      <c r="J569" s="243"/>
      <c r="K569" s="243"/>
    </row>
    <row r="570" spans="1:11" x14ac:dyDescent="0.25">
      <c r="A570" s="263"/>
      <c r="B570" s="270" t="s">
        <v>46</v>
      </c>
      <c r="C570" s="243"/>
      <c r="D570" s="258">
        <v>2</v>
      </c>
      <c r="E570" s="257">
        <v>2</v>
      </c>
      <c r="F570" s="243"/>
      <c r="G570" s="263"/>
      <c r="H570" s="243"/>
      <c r="I570" s="263"/>
      <c r="J570" s="243"/>
      <c r="K570" s="243"/>
    </row>
    <row r="571" spans="1:11" x14ac:dyDescent="0.25">
      <c r="A571" s="263"/>
      <c r="B571" s="270" t="s">
        <v>401</v>
      </c>
      <c r="C571" s="243"/>
      <c r="D571" s="258"/>
      <c r="E571" s="271">
        <v>50</v>
      </c>
      <c r="F571" s="243"/>
      <c r="G571" s="263"/>
      <c r="H571" s="243"/>
      <c r="I571" s="263"/>
      <c r="J571" s="243"/>
      <c r="K571" s="243"/>
    </row>
    <row r="572" spans="1:11" x14ac:dyDescent="0.25">
      <c r="A572" s="263"/>
      <c r="B572" s="270" t="s">
        <v>400</v>
      </c>
      <c r="C572" s="243"/>
      <c r="D572" s="258"/>
      <c r="E572" s="271">
        <v>25</v>
      </c>
      <c r="F572" s="243"/>
      <c r="G572" s="263"/>
      <c r="H572" s="243"/>
      <c r="I572" s="263"/>
      <c r="J572" s="243"/>
      <c r="K572" s="243"/>
    </row>
    <row r="573" spans="1:11" x14ac:dyDescent="0.25">
      <c r="A573" s="263"/>
      <c r="B573" s="270" t="s">
        <v>83</v>
      </c>
      <c r="C573" s="243"/>
      <c r="D573" s="258">
        <v>6.25</v>
      </c>
      <c r="E573" s="257">
        <v>6.25</v>
      </c>
      <c r="F573" s="243"/>
      <c r="G573" s="263"/>
      <c r="H573" s="243"/>
      <c r="I573" s="263"/>
      <c r="J573" s="243"/>
      <c r="K573" s="243"/>
    </row>
    <row r="574" spans="1:11" x14ac:dyDescent="0.25">
      <c r="A574" s="263"/>
      <c r="B574" s="270" t="s">
        <v>50</v>
      </c>
      <c r="C574" s="243"/>
      <c r="D574" s="258">
        <v>1.88</v>
      </c>
      <c r="E574" s="257">
        <v>1.88</v>
      </c>
      <c r="F574" s="243"/>
      <c r="G574" s="263"/>
      <c r="H574" s="243"/>
      <c r="I574" s="263"/>
      <c r="J574" s="243"/>
      <c r="K574" s="243"/>
    </row>
    <row r="575" spans="1:11" x14ac:dyDescent="0.25">
      <c r="A575" s="263"/>
      <c r="B575" s="270" t="s">
        <v>64</v>
      </c>
      <c r="C575" s="243"/>
      <c r="D575" s="258">
        <v>18.75</v>
      </c>
      <c r="E575" s="257">
        <v>18.75</v>
      </c>
      <c r="F575" s="243"/>
      <c r="G575" s="263"/>
      <c r="H575" s="243"/>
      <c r="I575" s="263"/>
      <c r="J575" s="243"/>
      <c r="K575" s="243"/>
    </row>
    <row r="576" spans="1:11" x14ac:dyDescent="0.25">
      <c r="A576" s="263"/>
      <c r="B576" s="270" t="s">
        <v>141</v>
      </c>
      <c r="C576" s="243"/>
      <c r="D576" s="258">
        <v>1.25</v>
      </c>
      <c r="E576" s="257">
        <v>1.25</v>
      </c>
      <c r="F576" s="243"/>
      <c r="G576" s="263"/>
      <c r="H576" s="243"/>
      <c r="I576" s="263"/>
      <c r="J576" s="243"/>
      <c r="K576" s="243"/>
    </row>
    <row r="577" spans="1:12" x14ac:dyDescent="0.25">
      <c r="A577" s="263"/>
      <c r="B577" s="270" t="s">
        <v>186</v>
      </c>
      <c r="C577" s="243"/>
      <c r="D577" s="258">
        <v>0.2</v>
      </c>
      <c r="E577" s="257">
        <v>0.2</v>
      </c>
      <c r="F577" s="243"/>
      <c r="G577" s="263"/>
      <c r="H577" s="243"/>
      <c r="I577" s="263"/>
      <c r="J577" s="243"/>
      <c r="K577" s="243"/>
    </row>
    <row r="578" spans="1:12" x14ac:dyDescent="0.25">
      <c r="A578" s="118" t="s">
        <v>291</v>
      </c>
      <c r="B578" s="119"/>
      <c r="C578" s="272">
        <v>130</v>
      </c>
      <c r="D578" s="122"/>
      <c r="E578" s="122"/>
      <c r="F578" s="121">
        <v>3.718</v>
      </c>
      <c r="G578" s="122">
        <v>1.26</v>
      </c>
      <c r="H578" s="121">
        <v>27.63</v>
      </c>
      <c r="I578" s="122">
        <v>141.76</v>
      </c>
      <c r="J578" s="186"/>
      <c r="K578" s="64" t="s">
        <v>487</v>
      </c>
    </row>
    <row r="579" spans="1:12" x14ac:dyDescent="0.25">
      <c r="A579" s="118"/>
      <c r="B579" s="119" t="s">
        <v>231</v>
      </c>
      <c r="C579" s="272"/>
      <c r="D579" s="122">
        <v>45.5</v>
      </c>
      <c r="E579" s="122">
        <v>45.5</v>
      </c>
      <c r="F579" s="121"/>
      <c r="G579" s="122"/>
      <c r="H579" s="121"/>
      <c r="I579" s="122"/>
      <c r="J579" s="186"/>
      <c r="K579" s="64"/>
    </row>
    <row r="580" spans="1:12" x14ac:dyDescent="0.25">
      <c r="A580" s="118"/>
      <c r="B580" s="185" t="s">
        <v>186</v>
      </c>
      <c r="C580" s="272"/>
      <c r="D580" s="122">
        <v>0.35</v>
      </c>
      <c r="E580" s="122">
        <v>0.35</v>
      </c>
      <c r="F580" s="121"/>
      <c r="G580" s="122"/>
      <c r="H580" s="121"/>
      <c r="I580" s="122"/>
      <c r="J580" s="186"/>
      <c r="K580" s="64"/>
    </row>
    <row r="581" spans="1:12" x14ac:dyDescent="0.25">
      <c r="A581" s="118"/>
      <c r="B581" s="119" t="s">
        <v>28</v>
      </c>
      <c r="C581" s="272"/>
      <c r="D581" s="122">
        <v>275</v>
      </c>
      <c r="E581" s="122">
        <v>275</v>
      </c>
      <c r="F581" s="121"/>
      <c r="G581" s="122"/>
      <c r="H581" s="121"/>
      <c r="I581" s="122"/>
      <c r="J581" s="186"/>
      <c r="K581" s="64"/>
    </row>
    <row r="582" spans="1:12" x14ac:dyDescent="0.25">
      <c r="A582" s="119"/>
      <c r="B582" s="119" t="s">
        <v>31</v>
      </c>
      <c r="C582" s="272"/>
      <c r="D582" s="122">
        <v>2</v>
      </c>
      <c r="E582" s="122">
        <v>2</v>
      </c>
      <c r="F582" s="121"/>
      <c r="G582" s="122"/>
      <c r="H582" s="121"/>
      <c r="I582" s="122"/>
      <c r="J582" s="186"/>
      <c r="K582" s="64"/>
    </row>
    <row r="583" spans="1:12" x14ac:dyDescent="0.25">
      <c r="A583" s="273" t="s">
        <v>262</v>
      </c>
      <c r="B583" s="119"/>
      <c r="C583" s="272">
        <v>180</v>
      </c>
      <c r="D583" s="122"/>
      <c r="E583" s="122"/>
      <c r="F583" s="121">
        <v>0.59532374100719432</v>
      </c>
      <c r="G583" s="122">
        <v>8.0935251798561161E-2</v>
      </c>
      <c r="H583" s="121">
        <v>16.809999999999999</v>
      </c>
      <c r="I583" s="122">
        <v>71.52</v>
      </c>
      <c r="J583" s="274">
        <v>0.65</v>
      </c>
      <c r="K583" s="71" t="s">
        <v>263</v>
      </c>
    </row>
    <row r="584" spans="1:12" x14ac:dyDescent="0.25">
      <c r="A584" s="275"/>
      <c r="B584" s="119" t="s">
        <v>264</v>
      </c>
      <c r="C584" s="272"/>
      <c r="D584" s="122">
        <v>15.3</v>
      </c>
      <c r="E584" s="122">
        <v>15</v>
      </c>
      <c r="F584" s="274"/>
      <c r="G584" s="120"/>
      <c r="H584" s="274"/>
      <c r="I584" s="276"/>
      <c r="J584" s="274"/>
      <c r="K584" s="64"/>
    </row>
    <row r="585" spans="1:12" x14ac:dyDescent="0.25">
      <c r="A585" s="275"/>
      <c r="B585" s="235" t="s">
        <v>29</v>
      </c>
      <c r="C585" s="272"/>
      <c r="D585" s="122">
        <v>6</v>
      </c>
      <c r="E585" s="122">
        <v>6</v>
      </c>
      <c r="F585" s="274"/>
      <c r="G585" s="120"/>
      <c r="H585" s="274"/>
      <c r="I585" s="276"/>
      <c r="J585" s="274"/>
      <c r="K585" s="64"/>
    </row>
    <row r="586" spans="1:12" x14ac:dyDescent="0.25">
      <c r="A586" s="275"/>
      <c r="B586" s="119" t="s">
        <v>64</v>
      </c>
      <c r="C586" s="272"/>
      <c r="D586" s="122">
        <v>183</v>
      </c>
      <c r="E586" s="122">
        <v>183</v>
      </c>
      <c r="F586" s="274"/>
      <c r="G586" s="120"/>
      <c r="H586" s="274"/>
      <c r="I586" s="276"/>
      <c r="J586" s="274"/>
      <c r="K586" s="64"/>
    </row>
    <row r="587" spans="1:12" ht="30.75" thickBot="1" x14ac:dyDescent="0.3">
      <c r="A587" s="1" t="s">
        <v>208</v>
      </c>
      <c r="C587" s="49">
        <v>45</v>
      </c>
      <c r="D587" s="46">
        <v>45</v>
      </c>
      <c r="E587" s="106">
        <v>45</v>
      </c>
      <c r="F587" s="47">
        <v>2.9729729729729724</v>
      </c>
      <c r="G587" s="63">
        <v>0.54054054054054046</v>
      </c>
      <c r="H587" s="48">
        <v>17.837837837837839</v>
      </c>
      <c r="I587" s="47">
        <v>89.189189189189179</v>
      </c>
      <c r="J587" s="66"/>
      <c r="K587" s="215" t="s">
        <v>458</v>
      </c>
    </row>
    <row r="588" spans="1:12" ht="16.5" thickBot="1" x14ac:dyDescent="0.3">
      <c r="A588" s="50" t="s">
        <v>37</v>
      </c>
      <c r="B588" s="168"/>
      <c r="C588" s="83">
        <f>C587+C583+C578+50+25+187+C542</f>
        <v>677</v>
      </c>
      <c r="D588" s="167"/>
      <c r="E588" s="167"/>
      <c r="F588" s="55">
        <f>F587+F583+F578+F560+F548+F542</f>
        <v>16.169877485726406</v>
      </c>
      <c r="G588" s="55">
        <f t="shared" ref="G588:J588" si="17">G587+G583+G578+G560+G548+G542</f>
        <v>16.08249518661389</v>
      </c>
      <c r="H588" s="55">
        <f t="shared" si="17"/>
        <v>83.627194003255156</v>
      </c>
      <c r="I588" s="55">
        <f t="shared" si="17"/>
        <v>557.45814828764469</v>
      </c>
      <c r="J588" s="55">
        <f t="shared" si="17"/>
        <v>8.7349999999999994</v>
      </c>
      <c r="K588" s="39"/>
    </row>
    <row r="589" spans="1:12" ht="31.5" x14ac:dyDescent="0.25">
      <c r="B589" s="173" t="s">
        <v>256</v>
      </c>
      <c r="C589" s="41"/>
      <c r="D589" s="66"/>
      <c r="E589" s="46"/>
      <c r="F589" s="48"/>
      <c r="G589" s="47"/>
      <c r="H589" s="63"/>
      <c r="I589" s="47"/>
      <c r="J589" s="48"/>
      <c r="K589" s="33"/>
    </row>
    <row r="590" spans="1:12" ht="19.5" customHeight="1" x14ac:dyDescent="0.25">
      <c r="A590" s="12" t="s">
        <v>96</v>
      </c>
      <c r="B590" s="12"/>
      <c r="C590" s="89">
        <v>80</v>
      </c>
      <c r="D590" s="88"/>
      <c r="E590" s="89"/>
      <c r="F590" s="88">
        <v>9.76</v>
      </c>
      <c r="G590" s="89">
        <v>6.21</v>
      </c>
      <c r="H590" s="88">
        <v>11.74</v>
      </c>
      <c r="I590" s="89">
        <v>142.4</v>
      </c>
      <c r="J590" s="88">
        <v>0.25</v>
      </c>
      <c r="K590" s="304" t="s">
        <v>144</v>
      </c>
      <c r="L590" s="184"/>
    </row>
    <row r="591" spans="1:12" ht="24.75" customHeight="1" x14ac:dyDescent="0.25">
      <c r="A591" s="12"/>
      <c r="B591" s="12" t="s">
        <v>135</v>
      </c>
      <c r="C591" s="145"/>
      <c r="D591" s="90">
        <v>82.2</v>
      </c>
      <c r="E591" s="91">
        <v>60</v>
      </c>
      <c r="F591" s="12"/>
      <c r="G591" s="145"/>
      <c r="H591" s="12"/>
      <c r="I591" s="145"/>
      <c r="J591" s="12"/>
      <c r="K591" s="145"/>
      <c r="L591" s="184"/>
    </row>
    <row r="592" spans="1:12" ht="15" customHeight="1" x14ac:dyDescent="0.25">
      <c r="A592" s="12"/>
      <c r="B592" s="12" t="s">
        <v>229</v>
      </c>
      <c r="C592" s="145"/>
      <c r="D592" s="90">
        <v>63</v>
      </c>
      <c r="E592" s="91">
        <v>60</v>
      </c>
      <c r="F592" s="12"/>
      <c r="G592" s="145"/>
      <c r="H592" s="12"/>
      <c r="I592" s="145"/>
      <c r="J592" s="12"/>
      <c r="K592" s="145"/>
      <c r="L592" s="184"/>
    </row>
    <row r="593" spans="1:12" ht="15" customHeight="1" x14ac:dyDescent="0.25">
      <c r="A593" s="12"/>
      <c r="B593" s="12" t="s">
        <v>73</v>
      </c>
      <c r="C593" s="145"/>
      <c r="D593" s="90">
        <v>2.1</v>
      </c>
      <c r="E593" s="91">
        <v>2.1</v>
      </c>
      <c r="F593" s="12"/>
      <c r="G593" s="145"/>
      <c r="H593" s="12"/>
      <c r="I593" s="145"/>
      <c r="J593" s="12"/>
      <c r="K593" s="145"/>
      <c r="L593" s="184"/>
    </row>
    <row r="594" spans="1:12" ht="15" customHeight="1" x14ac:dyDescent="0.25">
      <c r="A594" s="12"/>
      <c r="B594" s="12" t="s">
        <v>55</v>
      </c>
      <c r="C594" s="145"/>
      <c r="D594" s="90">
        <v>1.44</v>
      </c>
      <c r="E594" s="91">
        <v>1.2</v>
      </c>
      <c r="F594" s="12"/>
      <c r="G594" s="145"/>
      <c r="H594" s="12"/>
      <c r="I594" s="145"/>
      <c r="J594" s="12"/>
      <c r="K594" s="145"/>
      <c r="L594" s="184"/>
    </row>
    <row r="595" spans="1:12" ht="15" customHeight="1" x14ac:dyDescent="0.25">
      <c r="A595" s="12"/>
      <c r="B595" s="12" t="s">
        <v>40</v>
      </c>
      <c r="C595" s="145"/>
      <c r="D595" s="90">
        <v>18</v>
      </c>
      <c r="E595" s="91">
        <v>15</v>
      </c>
      <c r="F595" s="12"/>
      <c r="G595" s="145"/>
      <c r="H595" s="12"/>
      <c r="I595" s="145"/>
      <c r="J595" s="12"/>
      <c r="K595" s="145"/>
      <c r="L595" s="184"/>
    </row>
    <row r="596" spans="1:12" ht="15" customHeight="1" x14ac:dyDescent="0.25">
      <c r="A596" s="12"/>
      <c r="B596" s="12" t="s">
        <v>64</v>
      </c>
      <c r="C596" s="145"/>
      <c r="D596" s="90">
        <v>11.2</v>
      </c>
      <c r="E596" s="91">
        <v>11.2</v>
      </c>
      <c r="F596" s="12"/>
      <c r="G596" s="145"/>
      <c r="H596" s="12"/>
      <c r="I596" s="145"/>
      <c r="J596" s="12"/>
      <c r="K596" s="145"/>
      <c r="L596" s="184"/>
    </row>
    <row r="597" spans="1:12" ht="15" customHeight="1" x14ac:dyDescent="0.25">
      <c r="A597" s="12"/>
      <c r="B597" s="12" t="s">
        <v>186</v>
      </c>
      <c r="C597" s="145"/>
      <c r="D597" s="90">
        <v>0.65</v>
      </c>
      <c r="E597" s="91">
        <v>0.65</v>
      </c>
      <c r="F597" s="12"/>
      <c r="G597" s="145"/>
      <c r="H597" s="12"/>
      <c r="I597" s="145"/>
      <c r="J597" s="12"/>
      <c r="K597" s="145"/>
      <c r="L597" s="184"/>
    </row>
    <row r="598" spans="1:12" ht="15" customHeight="1" x14ac:dyDescent="0.25">
      <c r="A598" s="1"/>
      <c r="B598" s="12" t="s">
        <v>59</v>
      </c>
      <c r="C598" s="145"/>
      <c r="D598" s="90">
        <v>0.16</v>
      </c>
      <c r="E598" s="91">
        <v>0.16</v>
      </c>
      <c r="G598" s="44"/>
      <c r="I598" s="44"/>
      <c r="K598" s="33"/>
      <c r="L598" s="184"/>
    </row>
    <row r="599" spans="1:12" ht="15" customHeight="1" x14ac:dyDescent="0.25">
      <c r="A599" s="1"/>
      <c r="B599" s="12" t="s">
        <v>86</v>
      </c>
      <c r="C599" s="145"/>
      <c r="D599" s="90">
        <v>8</v>
      </c>
      <c r="E599" s="91">
        <v>8</v>
      </c>
      <c r="G599" s="44"/>
      <c r="I599" s="44"/>
      <c r="K599" s="33"/>
      <c r="L599" s="184"/>
    </row>
    <row r="600" spans="1:12" ht="15" customHeight="1" x14ac:dyDescent="0.25">
      <c r="A600" s="1"/>
      <c r="B600" s="12" t="s">
        <v>46</v>
      </c>
      <c r="C600" s="145"/>
      <c r="D600" s="90">
        <v>2</v>
      </c>
      <c r="E600" s="91">
        <v>2</v>
      </c>
      <c r="G600" s="44"/>
      <c r="I600" s="44"/>
      <c r="K600" s="33"/>
      <c r="L600" s="184"/>
    </row>
    <row r="601" spans="1:12" ht="15" customHeight="1" x14ac:dyDescent="0.25">
      <c r="A601" s="1"/>
      <c r="B601" s="12" t="s">
        <v>43</v>
      </c>
      <c r="C601" s="145"/>
      <c r="D601" s="90"/>
      <c r="E601" s="91">
        <v>94.4</v>
      </c>
      <c r="G601" s="44"/>
      <c r="I601" s="44"/>
      <c r="K601" s="33"/>
      <c r="L601" s="184"/>
    </row>
    <row r="602" spans="1:12" ht="15" customHeight="1" x14ac:dyDescent="0.25">
      <c r="A602" s="1" t="s">
        <v>235</v>
      </c>
      <c r="B602" s="12"/>
      <c r="C602" s="89" t="s">
        <v>156</v>
      </c>
      <c r="D602" s="90"/>
      <c r="E602" s="91"/>
      <c r="F602" s="90">
        <v>3.14</v>
      </c>
      <c r="G602" s="91">
        <v>5.46</v>
      </c>
      <c r="H602" s="90">
        <v>32.56</v>
      </c>
      <c r="I602" s="91">
        <v>192.01</v>
      </c>
      <c r="J602" s="8"/>
      <c r="K602" s="33" t="s">
        <v>219</v>
      </c>
    </row>
    <row r="603" spans="1:12" ht="15" customHeight="1" x14ac:dyDescent="0.25">
      <c r="A603" s="86"/>
      <c r="B603" s="12" t="s">
        <v>25</v>
      </c>
      <c r="C603" s="89"/>
      <c r="D603" s="90">
        <v>46.8</v>
      </c>
      <c r="E603" s="91">
        <v>46.8</v>
      </c>
      <c r="F603" s="90"/>
      <c r="G603" s="91"/>
      <c r="H603" s="90"/>
      <c r="I603" s="91"/>
      <c r="J603" s="8"/>
      <c r="K603" s="33"/>
    </row>
    <row r="604" spans="1:12" ht="15" customHeight="1" x14ac:dyDescent="0.25">
      <c r="A604" s="86"/>
      <c r="B604" s="12" t="s">
        <v>186</v>
      </c>
      <c r="C604" s="89"/>
      <c r="D604" s="90">
        <v>0.6</v>
      </c>
      <c r="E604" s="91">
        <v>0.6</v>
      </c>
      <c r="F604" s="90"/>
      <c r="G604" s="91"/>
      <c r="H604" s="90"/>
      <c r="I604" s="91"/>
      <c r="J604" s="8"/>
      <c r="K604" s="33"/>
    </row>
    <row r="605" spans="1:12" ht="15" customHeight="1" x14ac:dyDescent="0.25">
      <c r="A605" s="12"/>
      <c r="B605" s="12" t="s">
        <v>171</v>
      </c>
      <c r="C605" s="89"/>
      <c r="D605" s="90">
        <v>98</v>
      </c>
      <c r="E605" s="91">
        <v>98</v>
      </c>
      <c r="F605" s="90"/>
      <c r="G605" s="91"/>
      <c r="H605" s="90"/>
      <c r="I605" s="91"/>
      <c r="J605" s="8"/>
      <c r="K605" s="33"/>
    </row>
    <row r="606" spans="1:12" ht="15" customHeight="1" x14ac:dyDescent="0.25">
      <c r="A606" s="86"/>
      <c r="B606" s="12" t="s">
        <v>31</v>
      </c>
      <c r="C606" s="89"/>
      <c r="D606" s="90">
        <v>3</v>
      </c>
      <c r="E606" s="91">
        <v>3</v>
      </c>
      <c r="F606" s="90"/>
      <c r="G606" s="91"/>
      <c r="H606" s="90"/>
      <c r="I606" s="91"/>
      <c r="J606" s="8"/>
      <c r="K606" s="33"/>
    </row>
    <row r="607" spans="1:12" x14ac:dyDescent="0.25">
      <c r="A607" s="1" t="s">
        <v>215</v>
      </c>
      <c r="C607" s="46" t="s">
        <v>333</v>
      </c>
      <c r="D607" s="66"/>
      <c r="E607" s="46"/>
      <c r="F607" s="66">
        <v>0</v>
      </c>
      <c r="G607" s="46">
        <v>0</v>
      </c>
      <c r="H607" s="66">
        <v>19.32</v>
      </c>
      <c r="I607" s="46">
        <v>72.89</v>
      </c>
      <c r="J607" s="66">
        <v>0.02</v>
      </c>
      <c r="K607" s="64" t="s">
        <v>473</v>
      </c>
    </row>
    <row r="608" spans="1:12" x14ac:dyDescent="0.25">
      <c r="A608" s="1"/>
      <c r="B608" s="9" t="s">
        <v>207</v>
      </c>
      <c r="C608" s="46"/>
      <c r="D608" s="66">
        <v>0.45</v>
      </c>
      <c r="E608" s="46">
        <v>0.45</v>
      </c>
      <c r="F608" s="66"/>
      <c r="G608" s="46"/>
      <c r="H608" s="66"/>
      <c r="I608" s="46"/>
      <c r="J608" s="66"/>
      <c r="K608" s="33"/>
    </row>
    <row r="609" spans="1:11" x14ac:dyDescent="0.25">
      <c r="A609" s="1"/>
      <c r="B609" s="9" t="s">
        <v>134</v>
      </c>
      <c r="C609" s="46"/>
      <c r="D609" s="66">
        <v>160</v>
      </c>
      <c r="E609" s="46">
        <v>160</v>
      </c>
      <c r="F609" s="66"/>
      <c r="G609" s="46"/>
      <c r="H609" s="66"/>
      <c r="I609" s="46"/>
      <c r="J609" s="66"/>
      <c r="K609" s="33"/>
    </row>
    <row r="610" spans="1:11" x14ac:dyDescent="0.25">
      <c r="A610" s="1"/>
      <c r="B610" s="9" t="s">
        <v>188</v>
      </c>
      <c r="C610" s="46"/>
      <c r="D610" s="66">
        <v>10</v>
      </c>
      <c r="E610" s="46">
        <v>10</v>
      </c>
      <c r="F610" s="66"/>
      <c r="G610" s="46"/>
      <c r="H610" s="66"/>
      <c r="I610" s="46"/>
      <c r="J610" s="66"/>
      <c r="K610" s="33"/>
    </row>
    <row r="611" spans="1:11" ht="30.75" thickBot="1" x14ac:dyDescent="0.3">
      <c r="A611" s="1" t="s">
        <v>187</v>
      </c>
      <c r="B611" s="15" t="s">
        <v>54</v>
      </c>
      <c r="C611" s="46">
        <v>20</v>
      </c>
      <c r="D611" s="66">
        <v>20</v>
      </c>
      <c r="E611" s="46">
        <v>20</v>
      </c>
      <c r="F611" s="48">
        <v>1.5</v>
      </c>
      <c r="G611" s="47">
        <v>1.96</v>
      </c>
      <c r="H611" s="48">
        <v>14.88</v>
      </c>
      <c r="I611" s="47">
        <v>83.4</v>
      </c>
      <c r="J611" s="48"/>
      <c r="K611" s="215" t="s">
        <v>452</v>
      </c>
    </row>
    <row r="612" spans="1:11" ht="30.75" thickBot="1" x14ac:dyDescent="0.3">
      <c r="A612" s="12" t="s">
        <v>175</v>
      </c>
      <c r="B612" s="12"/>
      <c r="C612" s="89">
        <v>30</v>
      </c>
      <c r="D612" s="88">
        <v>30</v>
      </c>
      <c r="E612" s="89">
        <v>30</v>
      </c>
      <c r="F612" s="90">
        <v>2.2822822822822819</v>
      </c>
      <c r="G612" s="91">
        <v>0.24024024024024024</v>
      </c>
      <c r="H612" s="90">
        <v>14.774774774774775</v>
      </c>
      <c r="I612" s="91">
        <v>70.570570570570567</v>
      </c>
      <c r="J612" s="90">
        <v>0</v>
      </c>
      <c r="K612" s="305" t="s">
        <v>453</v>
      </c>
    </row>
    <row r="613" spans="1:11" ht="24.75" customHeight="1" thickBot="1" x14ac:dyDescent="0.3">
      <c r="A613" s="203" t="s">
        <v>355</v>
      </c>
      <c r="B613" s="208"/>
      <c r="C613" s="306">
        <v>180</v>
      </c>
      <c r="D613" s="234">
        <v>180</v>
      </c>
      <c r="E613" s="204">
        <v>180</v>
      </c>
      <c r="F613" s="205">
        <v>0.8</v>
      </c>
      <c r="G613" s="206"/>
      <c r="H613" s="205">
        <v>18.18</v>
      </c>
      <c r="I613" s="206">
        <v>76</v>
      </c>
      <c r="J613" s="205">
        <v>3.6</v>
      </c>
      <c r="K613" s="301" t="s">
        <v>462</v>
      </c>
    </row>
    <row r="614" spans="1:11" ht="16.5" thickBot="1" x14ac:dyDescent="0.3">
      <c r="A614" s="50" t="s">
        <v>37</v>
      </c>
      <c r="B614" s="168"/>
      <c r="C614" s="114">
        <v>613</v>
      </c>
      <c r="D614" s="153"/>
      <c r="E614" s="37"/>
      <c r="F614" s="55">
        <f>SUM(F590:F613)</f>
        <v>17.482282282282284</v>
      </c>
      <c r="G614" s="55">
        <f t="shared" ref="G614:J614" si="18">SUM(G590:G613)</f>
        <v>13.870240240240239</v>
      </c>
      <c r="H614" s="55">
        <f t="shared" si="18"/>
        <v>111.45477477477476</v>
      </c>
      <c r="I614" s="55">
        <f t="shared" si="18"/>
        <v>637.2705705705705</v>
      </c>
      <c r="J614" s="55">
        <f t="shared" si="18"/>
        <v>3.87</v>
      </c>
      <c r="K614" s="39"/>
    </row>
    <row r="615" spans="1:11" ht="16.5" thickBot="1" x14ac:dyDescent="0.3">
      <c r="A615" s="50" t="s">
        <v>60</v>
      </c>
      <c r="B615" s="95"/>
      <c r="C615" s="52">
        <f>C536+C540+C588+C614</f>
        <v>1879</v>
      </c>
      <c r="D615" s="174"/>
      <c r="E615" s="52"/>
      <c r="F615" s="55">
        <f>F536+F540+F588+F614</f>
        <v>50.68468305813235</v>
      </c>
      <c r="G615" s="175">
        <f>G536+G540+G588+G614</f>
        <v>48.008609510996948</v>
      </c>
      <c r="H615" s="154">
        <f>H536+H540+H588+H614</f>
        <v>253.53467699718576</v>
      </c>
      <c r="I615" s="55">
        <f>I536+I540+I588+I614</f>
        <v>1675.500673187503</v>
      </c>
      <c r="J615" s="154">
        <f>J536+J540+J588+J614</f>
        <v>14.504999999999999</v>
      </c>
      <c r="K615" s="39"/>
    </row>
    <row r="616" spans="1:11" x14ac:dyDescent="0.25">
      <c r="A616" s="3"/>
      <c r="B616" s="3"/>
      <c r="C616" s="163"/>
      <c r="D616" s="163"/>
      <c r="E616" s="163"/>
      <c r="F616" s="163"/>
      <c r="G616" s="163"/>
      <c r="H616" s="163"/>
      <c r="I616" s="163"/>
      <c r="J616" s="163"/>
    </row>
    <row r="617" spans="1:11" x14ac:dyDescent="0.25">
      <c r="A617" s="15"/>
      <c r="B617" s="15"/>
      <c r="C617" s="97"/>
      <c r="E617" s="163" t="s">
        <v>230</v>
      </c>
      <c r="F617" s="61"/>
      <c r="G617" s="61"/>
      <c r="H617" s="61"/>
      <c r="I617" s="61"/>
      <c r="J617" s="61"/>
    </row>
    <row r="618" spans="1:11" ht="16.5" thickBot="1" x14ac:dyDescent="0.3">
      <c r="A618" s="164" t="s">
        <v>223</v>
      </c>
      <c r="B618" s="15"/>
      <c r="C618" s="15"/>
      <c r="D618" s="16"/>
      <c r="J618" s="100"/>
      <c r="K618" s="35"/>
    </row>
    <row r="619" spans="1:11" ht="33.75" customHeight="1" x14ac:dyDescent="0.25">
      <c r="A619" s="18" t="s">
        <v>5</v>
      </c>
      <c r="B619" s="19"/>
      <c r="C619" s="41" t="s">
        <v>6</v>
      </c>
      <c r="D619" s="322" t="s">
        <v>7</v>
      </c>
      <c r="E619" s="21" t="s">
        <v>7</v>
      </c>
      <c r="F619" s="812" t="s">
        <v>8</v>
      </c>
      <c r="G619" s="813"/>
      <c r="H619" s="814"/>
      <c r="I619" s="321" t="s">
        <v>9</v>
      </c>
      <c r="J619" s="321" t="s">
        <v>10</v>
      </c>
      <c r="K619" s="41" t="s">
        <v>62</v>
      </c>
    </row>
    <row r="620" spans="1:11" ht="18.75" customHeight="1" thickBot="1" x14ac:dyDescent="0.3">
      <c r="A620" s="101" t="s">
        <v>12</v>
      </c>
      <c r="B620" s="102"/>
      <c r="C620" s="103" t="s">
        <v>13</v>
      </c>
      <c r="D620" s="31" t="s">
        <v>14</v>
      </c>
      <c r="E620" s="28" t="s">
        <v>14</v>
      </c>
      <c r="F620" s="815"/>
      <c r="G620" s="816"/>
      <c r="H620" s="817"/>
      <c r="I620" s="27" t="s">
        <v>15</v>
      </c>
      <c r="J620" s="27"/>
      <c r="K620" s="103" t="s">
        <v>63</v>
      </c>
    </row>
    <row r="621" spans="1:11" ht="16.5" thickBot="1" x14ac:dyDescent="0.3">
      <c r="A621" s="34"/>
      <c r="B621" s="35"/>
      <c r="C621" s="106"/>
      <c r="D621" s="176" t="s">
        <v>16</v>
      </c>
      <c r="E621" s="37" t="s">
        <v>17</v>
      </c>
      <c r="F621" s="37" t="s">
        <v>18</v>
      </c>
      <c r="G621" s="37" t="s">
        <v>19</v>
      </c>
      <c r="H621" s="153" t="s">
        <v>20</v>
      </c>
      <c r="I621" s="38" t="s">
        <v>21</v>
      </c>
      <c r="J621" s="38" t="s">
        <v>22</v>
      </c>
      <c r="K621" s="78"/>
    </row>
    <row r="622" spans="1:11" x14ac:dyDescent="0.25">
      <c r="A622" s="1"/>
      <c r="B622" s="164" t="s">
        <v>23</v>
      </c>
      <c r="C622" s="41"/>
      <c r="D622" s="48"/>
      <c r="E622" s="43"/>
      <c r="G622" s="43"/>
      <c r="I622" s="43"/>
      <c r="J622" s="43"/>
      <c r="K622" s="33"/>
    </row>
    <row r="623" spans="1:11" ht="31.5" x14ac:dyDescent="0.25">
      <c r="A623" s="1" t="s">
        <v>271</v>
      </c>
      <c r="C623" s="46" t="s">
        <v>248</v>
      </c>
      <c r="D623" s="48"/>
      <c r="E623" s="47"/>
      <c r="F623" s="48">
        <v>6.04</v>
      </c>
      <c r="G623" s="47">
        <v>5.54</v>
      </c>
      <c r="H623" s="48">
        <v>30.04</v>
      </c>
      <c r="I623" s="47">
        <v>214.8</v>
      </c>
      <c r="J623" s="48"/>
      <c r="K623" s="33" t="s">
        <v>272</v>
      </c>
    </row>
    <row r="624" spans="1:11" x14ac:dyDescent="0.25">
      <c r="A624" s="1"/>
      <c r="B624" s="3" t="s">
        <v>257</v>
      </c>
      <c r="C624" s="46"/>
      <c r="D624" s="48">
        <v>22.5</v>
      </c>
      <c r="E624" s="47">
        <v>22.5</v>
      </c>
      <c r="F624" s="48"/>
      <c r="G624" s="47"/>
      <c r="H624" s="48"/>
      <c r="I624" s="47"/>
      <c r="J624" s="48"/>
      <c r="K624" s="33"/>
    </row>
    <row r="625" spans="1:11" x14ac:dyDescent="0.25">
      <c r="A625" s="1"/>
      <c r="B625" s="9" t="s">
        <v>27</v>
      </c>
      <c r="C625" s="46"/>
      <c r="D625" s="48">
        <v>90</v>
      </c>
      <c r="E625" s="47">
        <v>90</v>
      </c>
      <c r="F625" s="48"/>
      <c r="G625" s="47"/>
      <c r="H625" s="48"/>
      <c r="I625" s="47"/>
      <c r="J625" s="48"/>
      <c r="K625" s="33"/>
    </row>
    <row r="626" spans="1:11" x14ac:dyDescent="0.25">
      <c r="A626" s="1"/>
      <c r="B626" s="9" t="s">
        <v>28</v>
      </c>
      <c r="C626" s="46"/>
      <c r="D626" s="48">
        <v>68</v>
      </c>
      <c r="E626" s="47">
        <v>68</v>
      </c>
      <c r="F626" s="48"/>
      <c r="G626" s="47"/>
      <c r="H626" s="48"/>
      <c r="I626" s="47"/>
      <c r="J626" s="48"/>
      <c r="K626" s="33"/>
    </row>
    <row r="627" spans="1:11" x14ac:dyDescent="0.25">
      <c r="A627" s="1"/>
      <c r="B627" s="9" t="s">
        <v>29</v>
      </c>
      <c r="C627" s="46"/>
      <c r="D627" s="48">
        <v>2.5</v>
      </c>
      <c r="E627" s="47">
        <v>2.5</v>
      </c>
      <c r="F627" s="48"/>
      <c r="G627" s="47"/>
      <c r="H627" s="48"/>
      <c r="I627" s="47"/>
      <c r="J627" s="48"/>
      <c r="K627" s="33"/>
    </row>
    <row r="628" spans="1:11" x14ac:dyDescent="0.25">
      <c r="A628" s="1"/>
      <c r="B628" s="15" t="s">
        <v>186</v>
      </c>
      <c r="C628" s="46"/>
      <c r="D628" s="48">
        <v>0.5</v>
      </c>
      <c r="E628" s="47">
        <v>0.5</v>
      </c>
      <c r="F628" s="48"/>
      <c r="G628" s="47"/>
      <c r="H628" s="48"/>
      <c r="I628" s="47"/>
      <c r="J628" s="48"/>
      <c r="K628" s="33"/>
    </row>
    <row r="629" spans="1:11" x14ac:dyDescent="0.25">
      <c r="A629" s="1"/>
      <c r="B629" s="9" t="s">
        <v>31</v>
      </c>
      <c r="C629" s="46"/>
      <c r="D629" s="48">
        <v>3</v>
      </c>
      <c r="E629" s="47">
        <v>3</v>
      </c>
      <c r="F629" s="48"/>
      <c r="G629" s="47"/>
      <c r="H629" s="48"/>
      <c r="I629" s="47"/>
      <c r="J629" s="47"/>
      <c r="K629" s="33"/>
    </row>
    <row r="630" spans="1:11" x14ac:dyDescent="0.25">
      <c r="A630" s="1" t="s">
        <v>32</v>
      </c>
      <c r="C630" s="46" t="s">
        <v>249</v>
      </c>
      <c r="E630" s="44"/>
      <c r="F630" s="48">
        <v>2.8522522522522524</v>
      </c>
      <c r="G630" s="47">
        <v>2.4126126126126128</v>
      </c>
      <c r="H630" s="48">
        <v>10.35</v>
      </c>
      <c r="I630" s="47">
        <v>74.58</v>
      </c>
      <c r="J630" s="47">
        <v>1.17</v>
      </c>
      <c r="K630" s="33" t="s">
        <v>328</v>
      </c>
    </row>
    <row r="631" spans="1:11" x14ac:dyDescent="0.25">
      <c r="A631" s="1"/>
      <c r="B631" s="9" t="s">
        <v>33</v>
      </c>
      <c r="C631" s="46"/>
      <c r="D631" s="48">
        <v>2.5</v>
      </c>
      <c r="E631" s="47">
        <v>2.5</v>
      </c>
      <c r="F631" s="48"/>
      <c r="G631" s="47"/>
      <c r="H631" s="48"/>
      <c r="I631" s="47"/>
      <c r="J631" s="47"/>
      <c r="K631" s="33"/>
    </row>
    <row r="632" spans="1:11" x14ac:dyDescent="0.25">
      <c r="A632" s="1"/>
      <c r="B632" s="9" t="s">
        <v>29</v>
      </c>
      <c r="C632" s="46"/>
      <c r="D632" s="48">
        <v>6</v>
      </c>
      <c r="E632" s="47">
        <v>6</v>
      </c>
      <c r="F632" s="48"/>
      <c r="G632" s="47"/>
      <c r="H632" s="48"/>
      <c r="I632" s="47"/>
      <c r="J632" s="47"/>
      <c r="K632" s="33"/>
    </row>
    <row r="633" spans="1:11" x14ac:dyDescent="0.25">
      <c r="A633" s="49"/>
      <c r="B633" s="9" t="s">
        <v>27</v>
      </c>
      <c r="C633" s="46"/>
      <c r="D633" s="48">
        <v>90</v>
      </c>
      <c r="E633" s="47">
        <v>90</v>
      </c>
      <c r="F633" s="48"/>
      <c r="G633" s="47"/>
      <c r="H633" s="48"/>
      <c r="I633" s="47"/>
      <c r="J633" s="47"/>
      <c r="K633" s="33"/>
    </row>
    <row r="634" spans="1:11" x14ac:dyDescent="0.25">
      <c r="A634" s="49"/>
      <c r="B634" s="9" t="s">
        <v>28</v>
      </c>
      <c r="C634" s="46"/>
      <c r="D634" s="48">
        <v>108</v>
      </c>
      <c r="E634" s="47">
        <v>108</v>
      </c>
      <c r="F634" s="48"/>
      <c r="G634" s="47"/>
      <c r="H634" s="48"/>
      <c r="I634" s="47"/>
      <c r="J634" s="47"/>
      <c r="K634" s="33"/>
    </row>
    <row r="635" spans="1:11" x14ac:dyDescent="0.25">
      <c r="A635" s="1" t="s">
        <v>179</v>
      </c>
      <c r="C635" s="46" t="s">
        <v>35</v>
      </c>
      <c r="D635" s="32"/>
      <c r="E635" s="44"/>
      <c r="F635" s="42">
        <v>2.2922522522522524</v>
      </c>
      <c r="G635" s="47">
        <v>4.5008708708708705</v>
      </c>
      <c r="H635" s="48">
        <v>15.49</v>
      </c>
      <c r="I635" s="42">
        <v>111.67867867867868</v>
      </c>
      <c r="J635" s="42"/>
      <c r="K635" s="33" t="s">
        <v>329</v>
      </c>
    </row>
    <row r="636" spans="1:11" x14ac:dyDescent="0.25">
      <c r="A636" s="1"/>
      <c r="B636" s="9" t="s">
        <v>36</v>
      </c>
      <c r="C636" s="46"/>
      <c r="D636" s="42">
        <v>30</v>
      </c>
      <c r="E636" s="47">
        <v>30</v>
      </c>
      <c r="F636" s="42"/>
      <c r="G636" s="47"/>
      <c r="H636" s="47"/>
      <c r="I636" s="42"/>
      <c r="J636" s="42"/>
      <c r="K636" s="33"/>
    </row>
    <row r="637" spans="1:11" ht="16.5" thickBot="1" x14ac:dyDescent="0.3">
      <c r="A637" s="1"/>
      <c r="B637" s="9" t="s">
        <v>31</v>
      </c>
      <c r="C637" s="46"/>
      <c r="D637" s="42">
        <v>5</v>
      </c>
      <c r="E637" s="47">
        <v>5</v>
      </c>
      <c r="F637" s="42" t="s">
        <v>3</v>
      </c>
      <c r="G637" s="47"/>
      <c r="H637" s="47"/>
      <c r="I637" s="42"/>
      <c r="J637" s="42"/>
      <c r="K637" s="33"/>
    </row>
    <row r="638" spans="1:11" s="57" customFormat="1" ht="16.5" thickBot="1" x14ac:dyDescent="0.3">
      <c r="A638" s="50" t="s">
        <v>37</v>
      </c>
      <c r="B638" s="51"/>
      <c r="C638" s="52">
        <v>404</v>
      </c>
      <c r="D638" s="94"/>
      <c r="E638" s="54"/>
      <c r="F638" s="55">
        <f>SUM(F623:F637)</f>
        <v>11.184504504504504</v>
      </c>
      <c r="G638" s="55">
        <f t="shared" ref="G638:J638" si="19">SUM(G623:G637)</f>
        <v>12.453483483483485</v>
      </c>
      <c r="H638" s="55">
        <f t="shared" si="19"/>
        <v>55.88</v>
      </c>
      <c r="I638" s="55">
        <f t="shared" si="19"/>
        <v>401.05867867867869</v>
      </c>
      <c r="J638" s="55">
        <f t="shared" si="19"/>
        <v>1.17</v>
      </c>
      <c r="K638" s="56"/>
    </row>
    <row r="639" spans="1:11" x14ac:dyDescent="0.25">
      <c r="A639" s="18"/>
      <c r="B639" s="170" t="s">
        <v>38</v>
      </c>
      <c r="C639" s="41"/>
      <c r="D639" s="322"/>
      <c r="E639" s="21"/>
      <c r="F639" s="322"/>
      <c r="G639" s="21"/>
      <c r="H639" s="323"/>
      <c r="I639" s="323"/>
      <c r="J639" s="21"/>
      <c r="K639" s="33"/>
    </row>
    <row r="640" spans="1:11" x14ac:dyDescent="0.25">
      <c r="A640" s="86" t="s">
        <v>151</v>
      </c>
      <c r="B640" s="12"/>
      <c r="C640" s="89">
        <v>180</v>
      </c>
      <c r="D640" s="88"/>
      <c r="E640" s="89"/>
      <c r="F640" s="91">
        <v>5.22</v>
      </c>
      <c r="G640" s="108">
        <v>4.5</v>
      </c>
      <c r="H640" s="91">
        <v>7.56</v>
      </c>
      <c r="I640" s="91">
        <v>92</v>
      </c>
      <c r="J640" s="109">
        <v>0.45</v>
      </c>
      <c r="K640" s="76" t="s">
        <v>137</v>
      </c>
    </row>
    <row r="641" spans="1:11" ht="16.5" thickBot="1" x14ac:dyDescent="0.3">
      <c r="A641" s="9" t="s">
        <v>421</v>
      </c>
      <c r="B641" s="9" t="s">
        <v>157</v>
      </c>
      <c r="C641" s="89"/>
      <c r="D641" s="88">
        <v>185</v>
      </c>
      <c r="E641" s="89">
        <v>180</v>
      </c>
      <c r="F641" s="90"/>
      <c r="G641" s="91"/>
      <c r="H641" s="90"/>
      <c r="I641" s="91"/>
      <c r="J641" s="90"/>
      <c r="K641" s="33"/>
    </row>
    <row r="642" spans="1:11" s="57" customFormat="1" ht="16.5" thickBot="1" x14ac:dyDescent="0.3">
      <c r="A642" s="50" t="s">
        <v>37</v>
      </c>
      <c r="B642" s="51"/>
      <c r="C642" s="52">
        <v>180</v>
      </c>
      <c r="D642" s="94"/>
      <c r="E642" s="58"/>
      <c r="F642" s="154">
        <f>F640</f>
        <v>5.22</v>
      </c>
      <c r="G642" s="55">
        <f t="shared" ref="G642:J642" si="20">G640</f>
        <v>4.5</v>
      </c>
      <c r="H642" s="154">
        <f t="shared" si="20"/>
        <v>7.56</v>
      </c>
      <c r="I642" s="55">
        <f t="shared" si="20"/>
        <v>92</v>
      </c>
      <c r="J642" s="154">
        <f t="shared" si="20"/>
        <v>0.45</v>
      </c>
      <c r="K642" s="56"/>
    </row>
    <row r="643" spans="1:11" x14ac:dyDescent="0.25">
      <c r="A643" s="18"/>
      <c r="B643" s="170" t="s">
        <v>39</v>
      </c>
      <c r="C643" s="20"/>
      <c r="D643" s="110"/>
      <c r="E643" s="110"/>
      <c r="F643" s="322"/>
      <c r="G643" s="21"/>
      <c r="H643" s="322"/>
      <c r="I643" s="21"/>
      <c r="J643" s="45"/>
      <c r="K643" s="33"/>
    </row>
    <row r="644" spans="1:11" s="182" customFormat="1" ht="28.5" customHeight="1" x14ac:dyDescent="0.25">
      <c r="A644" s="1" t="s">
        <v>445</v>
      </c>
      <c r="B644" s="9"/>
      <c r="C644" s="46">
        <v>50</v>
      </c>
      <c r="D644" s="48"/>
      <c r="E644" s="47"/>
      <c r="F644" s="48">
        <v>1.03</v>
      </c>
      <c r="G644" s="47">
        <v>1.62</v>
      </c>
      <c r="H644" s="48">
        <v>4.71</v>
      </c>
      <c r="I644" s="47">
        <v>37.549999999999997</v>
      </c>
      <c r="J644" s="48"/>
      <c r="K644" s="278" t="s">
        <v>502</v>
      </c>
    </row>
    <row r="645" spans="1:11" s="182" customFormat="1" ht="16.5" customHeight="1" x14ac:dyDescent="0.25">
      <c r="A645" s="9"/>
      <c r="B645" s="9" t="s">
        <v>185</v>
      </c>
      <c r="C645" s="46"/>
      <c r="D645" s="48">
        <v>71.25</v>
      </c>
      <c r="E645" s="47">
        <v>57</v>
      </c>
      <c r="F645" s="48"/>
      <c r="G645" s="47"/>
      <c r="H645" s="48"/>
      <c r="I645" s="47"/>
      <c r="J645" s="48"/>
      <c r="K645" s="47"/>
    </row>
    <row r="646" spans="1:11" s="182" customFormat="1" ht="16.5" customHeight="1" x14ac:dyDescent="0.25">
      <c r="A646" s="9"/>
      <c r="B646" s="9" t="s">
        <v>128</v>
      </c>
      <c r="C646" s="46"/>
      <c r="D646" s="48">
        <v>2</v>
      </c>
      <c r="E646" s="47">
        <v>2</v>
      </c>
      <c r="F646" s="48"/>
      <c r="G646" s="47"/>
      <c r="H646" s="48"/>
      <c r="I646" s="47"/>
      <c r="J646" s="48"/>
      <c r="K646" s="47"/>
    </row>
    <row r="647" spans="1:11" s="182" customFormat="1" ht="16.5" customHeight="1" x14ac:dyDescent="0.25">
      <c r="A647" s="9"/>
      <c r="B647" s="9" t="s">
        <v>45</v>
      </c>
      <c r="C647" s="46"/>
      <c r="D647" s="48">
        <v>3.75</v>
      </c>
      <c r="E647" s="47">
        <v>3</v>
      </c>
      <c r="F647" s="48"/>
      <c r="G647" s="47"/>
      <c r="H647" s="48"/>
      <c r="I647" s="47"/>
      <c r="J647" s="48"/>
      <c r="K647" s="47"/>
    </row>
    <row r="648" spans="1:11" s="182" customFormat="1" ht="16.5" customHeight="1" x14ac:dyDescent="0.25">
      <c r="A648" s="9"/>
      <c r="B648" s="9" t="s">
        <v>104</v>
      </c>
      <c r="C648" s="46"/>
      <c r="D648" s="48">
        <v>4.8</v>
      </c>
      <c r="E648" s="47">
        <v>4</v>
      </c>
      <c r="F648" s="48"/>
      <c r="G648" s="47"/>
      <c r="H648" s="48"/>
      <c r="I648" s="47"/>
      <c r="J648" s="48"/>
      <c r="K648" s="47"/>
    </row>
    <row r="649" spans="1:11" s="182" customFormat="1" ht="16.5" customHeight="1" x14ac:dyDescent="0.25">
      <c r="A649" s="9"/>
      <c r="B649" s="9" t="s">
        <v>141</v>
      </c>
      <c r="C649" s="46"/>
      <c r="D649" s="48">
        <v>1.2</v>
      </c>
      <c r="E649" s="47">
        <v>1.2</v>
      </c>
      <c r="F649" s="48"/>
      <c r="G649" s="47"/>
      <c r="H649" s="48"/>
      <c r="I649" s="47"/>
      <c r="J649" s="48"/>
      <c r="K649" s="47"/>
    </row>
    <row r="650" spans="1:11" s="182" customFormat="1" ht="16.5" customHeight="1" x14ac:dyDescent="0.25">
      <c r="A650" s="9"/>
      <c r="B650" s="9" t="s">
        <v>91</v>
      </c>
      <c r="C650" s="46"/>
      <c r="D650" s="48">
        <v>0.5</v>
      </c>
      <c r="E650" s="47">
        <v>0.5</v>
      </c>
      <c r="F650" s="48"/>
      <c r="G650" s="47"/>
      <c r="H650" s="48"/>
      <c r="I650" s="47"/>
      <c r="J650" s="48"/>
      <c r="K650" s="47"/>
    </row>
    <row r="651" spans="1:11" s="182" customFormat="1" ht="16.5" customHeight="1" x14ac:dyDescent="0.25">
      <c r="A651" s="9"/>
      <c r="B651" s="9" t="s">
        <v>497</v>
      </c>
      <c r="C651" s="46"/>
      <c r="D651" s="48">
        <v>1.5</v>
      </c>
      <c r="E651" s="47">
        <v>1.5</v>
      </c>
      <c r="F651" s="48"/>
      <c r="G651" s="47"/>
      <c r="H651" s="48"/>
      <c r="I651" s="47"/>
      <c r="J651" s="48"/>
      <c r="K651" s="47"/>
    </row>
    <row r="652" spans="1:11" s="182" customFormat="1" ht="16.5" customHeight="1" x14ac:dyDescent="0.25">
      <c r="A652" s="9"/>
      <c r="B652" s="9" t="s">
        <v>209</v>
      </c>
      <c r="C652" s="46"/>
      <c r="D652" s="48">
        <v>0.3</v>
      </c>
      <c r="E652" s="47">
        <v>0.3</v>
      </c>
      <c r="F652" s="48"/>
      <c r="G652" s="47"/>
      <c r="H652" s="48"/>
      <c r="I652" s="47"/>
      <c r="J652" s="48"/>
      <c r="K652" s="47"/>
    </row>
    <row r="653" spans="1:11" s="182" customFormat="1" ht="31.5" x14ac:dyDescent="0.25">
      <c r="A653" s="177" t="s">
        <v>442</v>
      </c>
      <c r="B653" s="72"/>
      <c r="C653" s="178" t="s">
        <v>304</v>
      </c>
      <c r="D653" s="179"/>
      <c r="E653" s="179"/>
      <c r="F653" s="180">
        <v>4.5599999999999996</v>
      </c>
      <c r="G653" s="181">
        <v>4.4800000000000004</v>
      </c>
      <c r="H653" s="180">
        <v>13.61</v>
      </c>
      <c r="I653" s="181">
        <v>123.47</v>
      </c>
      <c r="J653" s="216">
        <v>4.1900000000000004</v>
      </c>
      <c r="K653" s="76" t="s">
        <v>281</v>
      </c>
    </row>
    <row r="654" spans="1:11" x14ac:dyDescent="0.25">
      <c r="A654" s="1"/>
      <c r="B654" s="9" t="s">
        <v>131</v>
      </c>
      <c r="C654" s="65"/>
      <c r="D654" s="47">
        <v>79.8</v>
      </c>
      <c r="E654" s="47">
        <v>60</v>
      </c>
      <c r="F654" s="42"/>
      <c r="G654" s="47"/>
      <c r="H654" s="42"/>
      <c r="I654" s="47"/>
      <c r="J654" s="45"/>
      <c r="K654" s="33"/>
    </row>
    <row r="655" spans="1:11" x14ac:dyDescent="0.25">
      <c r="A655" s="1"/>
      <c r="B655" s="9" t="s">
        <v>45</v>
      </c>
      <c r="C655" s="65"/>
      <c r="D655" s="47">
        <v>9</v>
      </c>
      <c r="E655" s="47">
        <v>7.2</v>
      </c>
      <c r="F655" s="42"/>
      <c r="G655" s="47"/>
      <c r="H655" s="42"/>
      <c r="I655" s="47"/>
      <c r="J655" s="45"/>
      <c r="K655" s="33"/>
    </row>
    <row r="656" spans="1:11" x14ac:dyDescent="0.25">
      <c r="A656" s="1"/>
      <c r="B656" s="9" t="s">
        <v>40</v>
      </c>
      <c r="C656" s="65"/>
      <c r="D656" s="47">
        <v>8.6</v>
      </c>
      <c r="E656" s="47">
        <v>7.2</v>
      </c>
      <c r="F656" s="42"/>
      <c r="G656" s="47"/>
      <c r="H656" s="42"/>
      <c r="I656" s="47"/>
      <c r="J656" s="45"/>
      <c r="K656" s="33"/>
    </row>
    <row r="657" spans="1:11" x14ac:dyDescent="0.25">
      <c r="A657" s="1"/>
      <c r="B657" s="9" t="s">
        <v>46</v>
      </c>
      <c r="C657" s="65"/>
      <c r="D657" s="47">
        <v>1.8</v>
      </c>
      <c r="E657" s="47">
        <v>1.8</v>
      </c>
      <c r="F657" s="42"/>
      <c r="G657" s="47"/>
      <c r="H657" s="42"/>
      <c r="I657" s="47"/>
      <c r="J657" s="45"/>
      <c r="K657" s="33"/>
    </row>
    <row r="658" spans="1:11" x14ac:dyDescent="0.25">
      <c r="A658" s="1"/>
      <c r="B658" s="15" t="s">
        <v>186</v>
      </c>
      <c r="C658" s="65"/>
      <c r="D658" s="47">
        <v>0.6</v>
      </c>
      <c r="E658" s="47">
        <v>0.6</v>
      </c>
      <c r="F658" s="42"/>
      <c r="G658" s="47"/>
      <c r="H658" s="42"/>
      <c r="I658" s="47"/>
      <c r="J658" s="45"/>
      <c r="K658" s="33"/>
    </row>
    <row r="659" spans="1:11" x14ac:dyDescent="0.25">
      <c r="A659" s="1"/>
      <c r="B659" s="9" t="s">
        <v>82</v>
      </c>
      <c r="C659" s="65"/>
      <c r="D659" s="47">
        <v>135</v>
      </c>
      <c r="E659" s="47">
        <v>135</v>
      </c>
      <c r="F659" s="42"/>
      <c r="G659" s="47"/>
      <c r="H659" s="42"/>
      <c r="I659" s="47"/>
      <c r="J659" s="45"/>
      <c r="K659" s="33"/>
    </row>
    <row r="660" spans="1:11" x14ac:dyDescent="0.25">
      <c r="A660" s="1"/>
      <c r="B660" s="9" t="s">
        <v>282</v>
      </c>
      <c r="C660" s="65"/>
      <c r="D660" s="47"/>
      <c r="E660" s="47">
        <v>18</v>
      </c>
      <c r="F660" s="48"/>
      <c r="G660" s="47"/>
      <c r="H660" s="48"/>
      <c r="I660" s="47"/>
      <c r="J660" s="63"/>
      <c r="K660" s="33"/>
    </row>
    <row r="661" spans="1:11" x14ac:dyDescent="0.25">
      <c r="A661" s="1"/>
      <c r="B661" s="9" t="s">
        <v>91</v>
      </c>
      <c r="C661" s="65"/>
      <c r="D661" s="47">
        <v>5.5</v>
      </c>
      <c r="E661" s="47">
        <v>5.5</v>
      </c>
      <c r="F661" s="48"/>
      <c r="G661" s="47"/>
      <c r="H661" s="48"/>
      <c r="I661" s="47"/>
      <c r="J661" s="63"/>
      <c r="K661" s="33"/>
    </row>
    <row r="662" spans="1:11" x14ac:dyDescent="0.25">
      <c r="A662" s="1"/>
      <c r="B662" s="9" t="s">
        <v>31</v>
      </c>
      <c r="C662" s="65"/>
      <c r="D662" s="47">
        <v>0.6</v>
      </c>
      <c r="E662" s="47">
        <v>0.6</v>
      </c>
      <c r="F662" s="48"/>
      <c r="G662" s="47"/>
      <c r="H662" s="48"/>
      <c r="I662" s="47"/>
      <c r="J662" s="63"/>
      <c r="K662" s="33"/>
    </row>
    <row r="663" spans="1:11" x14ac:dyDescent="0.25">
      <c r="A663" s="1"/>
      <c r="B663" s="9" t="s">
        <v>55</v>
      </c>
      <c r="C663" s="65"/>
      <c r="D663" s="47">
        <v>1.92</v>
      </c>
      <c r="E663" s="47">
        <v>1.6</v>
      </c>
      <c r="F663" s="48"/>
      <c r="G663" s="47"/>
      <c r="H663" s="48"/>
      <c r="I663" s="47"/>
      <c r="J663" s="63"/>
      <c r="K663" s="33"/>
    </row>
    <row r="664" spans="1:11" x14ac:dyDescent="0.25">
      <c r="A664" s="1"/>
      <c r="B664" s="9" t="s">
        <v>64</v>
      </c>
      <c r="C664" s="65"/>
      <c r="D664" s="47">
        <v>8.8000000000000007</v>
      </c>
      <c r="E664" s="47">
        <v>8.8000000000000007</v>
      </c>
      <c r="F664" s="48"/>
      <c r="G664" s="47"/>
      <c r="H664" s="48"/>
      <c r="I664" s="47"/>
      <c r="J664" s="63"/>
      <c r="K664" s="33"/>
    </row>
    <row r="665" spans="1:11" x14ac:dyDescent="0.25">
      <c r="A665" s="1"/>
      <c r="B665" s="9" t="s">
        <v>209</v>
      </c>
      <c r="C665" s="49"/>
      <c r="D665" s="47">
        <v>0.16</v>
      </c>
      <c r="E665" s="47">
        <v>0.16</v>
      </c>
      <c r="F665" s="48"/>
      <c r="G665" s="47"/>
      <c r="H665" s="48"/>
      <c r="I665" s="47"/>
      <c r="J665" s="45"/>
      <c r="K665" s="33"/>
    </row>
    <row r="666" spans="1:11" x14ac:dyDescent="0.25">
      <c r="A666" s="1"/>
      <c r="B666" s="9" t="s">
        <v>146</v>
      </c>
      <c r="C666" s="49"/>
      <c r="D666" s="47"/>
      <c r="E666" s="47">
        <v>16.2</v>
      </c>
      <c r="F666" s="48"/>
      <c r="G666" s="47"/>
      <c r="H666" s="48"/>
      <c r="I666" s="47"/>
      <c r="J666" s="45"/>
      <c r="K666" s="33"/>
    </row>
    <row r="667" spans="1:11" x14ac:dyDescent="0.25">
      <c r="A667" s="1"/>
      <c r="B667" s="9" t="s">
        <v>283</v>
      </c>
      <c r="C667" s="49"/>
      <c r="D667" s="47"/>
      <c r="E667" s="47">
        <v>18</v>
      </c>
      <c r="F667" s="48"/>
      <c r="G667" s="47"/>
      <c r="H667" s="48"/>
      <c r="I667" s="47"/>
      <c r="J667" s="45"/>
      <c r="K667" s="33"/>
    </row>
    <row r="668" spans="1:11" x14ac:dyDescent="0.25">
      <c r="B668" s="9" t="s">
        <v>302</v>
      </c>
      <c r="C668" s="65"/>
      <c r="D668" s="47">
        <v>11.97</v>
      </c>
      <c r="E668" s="48">
        <v>11.4</v>
      </c>
      <c r="F668" s="42"/>
      <c r="G668" s="47"/>
      <c r="H668" s="42"/>
      <c r="I668" s="47"/>
      <c r="J668" s="48"/>
      <c r="K668" s="33"/>
    </row>
    <row r="669" spans="1:11" x14ac:dyDescent="0.25">
      <c r="B669" s="9" t="s">
        <v>295</v>
      </c>
      <c r="C669" s="65"/>
      <c r="D669" s="47">
        <v>11.97</v>
      </c>
      <c r="E669" s="48">
        <v>11.4</v>
      </c>
      <c r="F669" s="42"/>
      <c r="G669" s="47"/>
      <c r="H669" s="42"/>
      <c r="I669" s="47"/>
      <c r="J669" s="48"/>
      <c r="K669" s="33"/>
    </row>
    <row r="670" spans="1:11" x14ac:dyDescent="0.25">
      <c r="B670" s="9" t="s">
        <v>40</v>
      </c>
      <c r="C670" s="65"/>
      <c r="D670" s="47">
        <v>1.19</v>
      </c>
      <c r="E670" s="48">
        <v>1</v>
      </c>
      <c r="F670" s="42"/>
      <c r="G670" s="47"/>
      <c r="H670" s="42"/>
      <c r="I670" s="47"/>
      <c r="J670" s="48"/>
      <c r="K670" s="33"/>
    </row>
    <row r="671" spans="1:11" x14ac:dyDescent="0.25">
      <c r="B671" s="9" t="s">
        <v>41</v>
      </c>
      <c r="C671" s="65"/>
      <c r="D671" s="47">
        <v>0.96</v>
      </c>
      <c r="E671" s="48">
        <v>0.8</v>
      </c>
      <c r="F671" s="42"/>
      <c r="G671" s="47"/>
      <c r="H671" s="42"/>
      <c r="I671" s="47"/>
      <c r="J671" s="48"/>
      <c r="K671" s="33"/>
    </row>
    <row r="672" spans="1:11" x14ac:dyDescent="0.25">
      <c r="B672" s="9" t="s">
        <v>42</v>
      </c>
      <c r="C672" s="65"/>
      <c r="D672" s="47">
        <v>1</v>
      </c>
      <c r="E672" s="48">
        <v>1</v>
      </c>
      <c r="F672" s="42"/>
      <c r="G672" s="47"/>
      <c r="H672" s="42"/>
      <c r="I672" s="47"/>
      <c r="J672" s="48"/>
      <c r="K672" s="33"/>
    </row>
    <row r="673" spans="1:11" x14ac:dyDescent="0.25">
      <c r="B673" s="15" t="s">
        <v>186</v>
      </c>
      <c r="C673" s="65"/>
      <c r="D673" s="47">
        <v>0.1</v>
      </c>
      <c r="E673" s="48">
        <v>0.1</v>
      </c>
      <c r="F673" s="42"/>
      <c r="G673" s="47"/>
      <c r="H673" s="42"/>
      <c r="I673" s="47"/>
      <c r="J673" s="48"/>
      <c r="K673" s="33"/>
    </row>
    <row r="674" spans="1:11" x14ac:dyDescent="0.25">
      <c r="B674" s="9" t="s">
        <v>43</v>
      </c>
      <c r="C674" s="65"/>
      <c r="D674" s="47"/>
      <c r="E674" s="48">
        <v>14.3</v>
      </c>
      <c r="F674" s="42"/>
      <c r="G674" s="47"/>
      <c r="H674" s="42"/>
      <c r="I674" s="47"/>
      <c r="J674" s="48"/>
      <c r="K674" s="33"/>
    </row>
    <row r="675" spans="1:11" x14ac:dyDescent="0.25">
      <c r="B675" s="9" t="s">
        <v>167</v>
      </c>
      <c r="C675" s="65"/>
      <c r="D675" s="47"/>
      <c r="E675" s="223">
        <v>10</v>
      </c>
      <c r="F675" s="48"/>
      <c r="G675" s="47"/>
      <c r="H675" s="42"/>
      <c r="I675" s="47"/>
      <c r="J675" s="48"/>
      <c r="K675" s="33"/>
    </row>
    <row r="676" spans="1:11" ht="30" x14ac:dyDescent="0.25">
      <c r="A676" s="68" t="s">
        <v>311</v>
      </c>
      <c r="C676" s="49">
        <v>70</v>
      </c>
      <c r="D676" s="47"/>
      <c r="E676" s="48"/>
      <c r="F676" s="69">
        <v>11.793563942557704</v>
      </c>
      <c r="G676" s="70">
        <v>13.085839473578943</v>
      </c>
      <c r="H676" s="69">
        <v>11.514197807912318</v>
      </c>
      <c r="I676" s="70">
        <v>211.06251030041201</v>
      </c>
      <c r="J676" s="48">
        <v>0.84</v>
      </c>
      <c r="K676" s="71" t="s">
        <v>312</v>
      </c>
    </row>
    <row r="677" spans="1:11" x14ac:dyDescent="0.25">
      <c r="A677" s="1"/>
      <c r="B677" s="72" t="s">
        <v>302</v>
      </c>
      <c r="C677" s="49"/>
      <c r="D677" s="47">
        <v>51.16</v>
      </c>
      <c r="E677" s="48">
        <v>49</v>
      </c>
      <c r="F677" s="1"/>
      <c r="G677" s="33"/>
      <c r="H677" s="1"/>
      <c r="I677" s="33"/>
      <c r="J677" s="66"/>
      <c r="K677" s="33"/>
    </row>
    <row r="678" spans="1:11" x14ac:dyDescent="0.25">
      <c r="A678" s="1"/>
      <c r="B678" s="72" t="s">
        <v>295</v>
      </c>
      <c r="C678" s="49"/>
      <c r="D678" s="47">
        <v>51.16</v>
      </c>
      <c r="E678" s="48">
        <v>49</v>
      </c>
      <c r="F678" s="1"/>
      <c r="G678" s="33"/>
      <c r="H678" s="1"/>
      <c r="I678" s="33"/>
      <c r="J678" s="9"/>
      <c r="K678" s="33"/>
    </row>
    <row r="679" spans="1:11" x14ac:dyDescent="0.25">
      <c r="A679" s="1"/>
      <c r="B679" s="72" t="s">
        <v>40</v>
      </c>
      <c r="C679" s="49"/>
      <c r="D679" s="47">
        <v>14.64</v>
      </c>
      <c r="E679" s="48">
        <v>12.3</v>
      </c>
      <c r="F679" s="1"/>
      <c r="G679" s="33"/>
      <c r="H679" s="1"/>
      <c r="I679" s="46"/>
      <c r="J679" s="66"/>
      <c r="K679" s="33"/>
    </row>
    <row r="680" spans="1:11" x14ac:dyDescent="0.25">
      <c r="A680" s="1"/>
      <c r="B680" s="72" t="s">
        <v>175</v>
      </c>
      <c r="C680" s="49"/>
      <c r="D680" s="47">
        <v>11</v>
      </c>
      <c r="E680" s="48">
        <v>11</v>
      </c>
      <c r="F680" s="1"/>
      <c r="G680" s="33"/>
      <c r="H680" s="1"/>
      <c r="I680" s="46"/>
      <c r="J680" s="66"/>
      <c r="K680" s="33"/>
    </row>
    <row r="681" spans="1:11" x14ac:dyDescent="0.25">
      <c r="A681" s="1"/>
      <c r="B681" s="72" t="s">
        <v>134</v>
      </c>
      <c r="C681" s="49"/>
      <c r="D681" s="47">
        <v>14.7</v>
      </c>
      <c r="E681" s="48">
        <v>14.7</v>
      </c>
      <c r="F681" s="1"/>
      <c r="G681" s="33"/>
      <c r="H681" s="1"/>
      <c r="I681" s="46"/>
      <c r="J681" s="66"/>
      <c r="K681" s="33"/>
    </row>
    <row r="682" spans="1:11" x14ac:dyDescent="0.25">
      <c r="A682" s="1"/>
      <c r="B682" s="72" t="s">
        <v>86</v>
      </c>
      <c r="C682" s="49"/>
      <c r="D682" s="47">
        <v>4</v>
      </c>
      <c r="E682" s="48">
        <v>4</v>
      </c>
      <c r="F682" s="1"/>
      <c r="G682" s="33"/>
      <c r="H682" s="1"/>
      <c r="I682" s="46"/>
      <c r="J682" s="66"/>
      <c r="K682" s="33"/>
    </row>
    <row r="683" spans="1:11" x14ac:dyDescent="0.25">
      <c r="A683" s="1"/>
      <c r="B683" s="72" t="s">
        <v>186</v>
      </c>
      <c r="C683" s="49"/>
      <c r="D683" s="47">
        <v>0.7</v>
      </c>
      <c r="E683" s="48">
        <v>0.7</v>
      </c>
      <c r="F683" s="1"/>
      <c r="G683" s="33"/>
      <c r="H683" s="1"/>
      <c r="I683" s="46"/>
      <c r="J683" s="66"/>
      <c r="K683" s="33"/>
    </row>
    <row r="684" spans="1:11" x14ac:dyDescent="0.25">
      <c r="A684" s="1"/>
      <c r="B684" s="72" t="s">
        <v>48</v>
      </c>
      <c r="C684" s="49"/>
      <c r="D684" s="47"/>
      <c r="E684" s="48">
        <v>84</v>
      </c>
      <c r="F684" s="1"/>
      <c r="G684" s="33"/>
      <c r="H684" s="1"/>
      <c r="I684" s="46"/>
      <c r="J684" s="66"/>
      <c r="K684" s="33"/>
    </row>
    <row r="685" spans="1:11" x14ac:dyDescent="0.25">
      <c r="A685" s="1"/>
      <c r="B685" s="72" t="s">
        <v>128</v>
      </c>
      <c r="C685" s="49"/>
      <c r="D685" s="47">
        <v>0.8</v>
      </c>
      <c r="E685" s="48">
        <v>0.8</v>
      </c>
      <c r="F685" s="1"/>
      <c r="G685" s="33"/>
      <c r="H685" s="1"/>
      <c r="I685" s="46"/>
      <c r="J685" s="66"/>
      <c r="K685" s="33"/>
    </row>
    <row r="686" spans="1:11" x14ac:dyDescent="0.25">
      <c r="A686" s="1" t="s">
        <v>57</v>
      </c>
      <c r="C686" s="49">
        <v>140</v>
      </c>
      <c r="D686" s="47"/>
      <c r="E686" s="47"/>
      <c r="F686" s="48">
        <v>2.8613445378151261</v>
      </c>
      <c r="G686" s="47">
        <v>4.4831932773109244</v>
      </c>
      <c r="H686" s="48">
        <v>19.079999999999998</v>
      </c>
      <c r="I686" s="47">
        <v>128.1</v>
      </c>
      <c r="J686" s="48">
        <v>16.96</v>
      </c>
      <c r="K686" s="33" t="s">
        <v>450</v>
      </c>
    </row>
    <row r="687" spans="1:11" x14ac:dyDescent="0.25">
      <c r="A687" s="1"/>
      <c r="B687" s="9" t="s">
        <v>44</v>
      </c>
      <c r="C687" s="49"/>
      <c r="D687" s="47">
        <v>159.6</v>
      </c>
      <c r="E687" s="47">
        <v>119.7</v>
      </c>
      <c r="F687" s="48"/>
      <c r="G687" s="47"/>
      <c r="H687" s="48"/>
      <c r="I687" s="47"/>
      <c r="J687" s="48"/>
      <c r="K687" s="33"/>
    </row>
    <row r="688" spans="1:11" x14ac:dyDescent="0.25">
      <c r="A688" s="1"/>
      <c r="B688" s="9" t="s">
        <v>27</v>
      </c>
      <c r="C688" s="49"/>
      <c r="D688" s="47">
        <v>22.12</v>
      </c>
      <c r="E688" s="47">
        <v>21</v>
      </c>
      <c r="F688" s="48"/>
      <c r="G688" s="47"/>
      <c r="H688" s="48"/>
      <c r="I688" s="47"/>
      <c r="J688" s="48"/>
      <c r="K688" s="33"/>
    </row>
    <row r="689" spans="1:11" x14ac:dyDescent="0.25">
      <c r="A689" s="1"/>
      <c r="B689" s="9" t="s">
        <v>31</v>
      </c>
      <c r="C689" s="49"/>
      <c r="D689" s="47">
        <v>5</v>
      </c>
      <c r="E689" s="47">
        <v>5</v>
      </c>
      <c r="F689" s="48"/>
      <c r="G689" s="47"/>
      <c r="H689" s="48"/>
      <c r="I689" s="47"/>
      <c r="J689" s="48"/>
      <c r="K689" s="33"/>
    </row>
    <row r="690" spans="1:11" x14ac:dyDescent="0.25">
      <c r="A690" s="1"/>
      <c r="B690" s="15" t="s">
        <v>186</v>
      </c>
      <c r="C690" s="49"/>
      <c r="D690" s="47">
        <v>0.52</v>
      </c>
      <c r="E690" s="47">
        <v>0.52</v>
      </c>
      <c r="F690" s="48"/>
      <c r="G690" s="47"/>
      <c r="H690" s="48"/>
      <c r="I690" s="47"/>
      <c r="J690" s="48"/>
      <c r="K690" s="33"/>
    </row>
    <row r="691" spans="1:11" x14ac:dyDescent="0.25">
      <c r="A691" s="1" t="s">
        <v>277</v>
      </c>
      <c r="C691" s="49">
        <v>180</v>
      </c>
      <c r="D691" s="47"/>
      <c r="E691" s="47"/>
      <c r="F691" s="48">
        <v>0.14000000000000001</v>
      </c>
      <c r="G691" s="47">
        <v>0.14000000000000001</v>
      </c>
      <c r="H691" s="48">
        <v>25.09</v>
      </c>
      <c r="I691" s="47">
        <v>103.14</v>
      </c>
      <c r="J691" s="48">
        <v>0.81</v>
      </c>
      <c r="K691" s="33" t="s">
        <v>457</v>
      </c>
    </row>
    <row r="692" spans="1:11" x14ac:dyDescent="0.25">
      <c r="A692" s="1"/>
      <c r="B692" s="9" t="s">
        <v>184</v>
      </c>
      <c r="C692" s="49"/>
      <c r="D692" s="47">
        <v>34</v>
      </c>
      <c r="E692" s="47">
        <v>28</v>
      </c>
      <c r="F692" s="48"/>
      <c r="G692" s="47"/>
      <c r="H692" s="48"/>
      <c r="I692" s="47"/>
      <c r="K692" s="33"/>
    </row>
    <row r="693" spans="1:11" x14ac:dyDescent="0.25">
      <c r="A693" s="1"/>
      <c r="B693" s="9" t="s">
        <v>183</v>
      </c>
      <c r="C693" s="49"/>
      <c r="D693" s="47">
        <v>6</v>
      </c>
      <c r="E693" s="47">
        <v>6</v>
      </c>
      <c r="F693" s="48"/>
      <c r="G693" s="47"/>
      <c r="H693" s="48"/>
      <c r="I693" s="47"/>
      <c r="K693" s="33"/>
    </row>
    <row r="694" spans="1:11" x14ac:dyDescent="0.25">
      <c r="A694" s="1"/>
      <c r="B694" s="9" t="s">
        <v>64</v>
      </c>
      <c r="C694" s="49"/>
      <c r="D694" s="47">
        <v>183</v>
      </c>
      <c r="E694" s="47">
        <v>183</v>
      </c>
      <c r="F694" s="48"/>
      <c r="G694" s="47"/>
      <c r="H694" s="48"/>
      <c r="I694" s="47"/>
      <c r="K694" s="33"/>
    </row>
    <row r="695" spans="1:11" ht="32.25" thickBot="1" x14ac:dyDescent="0.3">
      <c r="A695" s="34" t="s">
        <v>208</v>
      </c>
      <c r="B695" s="35"/>
      <c r="C695" s="36">
        <v>45</v>
      </c>
      <c r="D695" s="79">
        <v>45</v>
      </c>
      <c r="E695" s="79">
        <v>45</v>
      </c>
      <c r="F695" s="82">
        <v>2.9729729729729724</v>
      </c>
      <c r="G695" s="79">
        <v>0.54054054054054046</v>
      </c>
      <c r="H695" s="82">
        <v>17.837837837837839</v>
      </c>
      <c r="I695" s="79">
        <v>89.189189189189179</v>
      </c>
      <c r="J695" s="80"/>
      <c r="K695" s="78" t="s">
        <v>458</v>
      </c>
    </row>
    <row r="696" spans="1:11" s="57" customFormat="1" ht="16.5" thickBot="1" x14ac:dyDescent="0.3">
      <c r="A696" s="50" t="s">
        <v>37</v>
      </c>
      <c r="B696" s="51"/>
      <c r="C696" s="52">
        <f>C695+C691+C686+C676+180+10+C644</f>
        <v>675</v>
      </c>
      <c r="D696" s="94"/>
      <c r="E696" s="54"/>
      <c r="F696" s="2">
        <f>F695+F691+F686+F676+F653+F644</f>
        <v>23.357881453345801</v>
      </c>
      <c r="G696" s="2">
        <f t="shared" ref="G696:J696" si="21">G695+G691+G686+G676+G653+G644</f>
        <v>24.34957329143041</v>
      </c>
      <c r="H696" s="2">
        <f t="shared" si="21"/>
        <v>91.842035645750144</v>
      </c>
      <c r="I696" s="2">
        <f t="shared" si="21"/>
        <v>692.51169948960114</v>
      </c>
      <c r="J696" s="2">
        <f t="shared" si="21"/>
        <v>22.8</v>
      </c>
      <c r="K696" s="55"/>
    </row>
    <row r="697" spans="1:11" ht="21" customHeight="1" x14ac:dyDescent="0.25">
      <c r="B697" s="183" t="s">
        <v>256</v>
      </c>
      <c r="C697" s="41"/>
      <c r="D697" s="15"/>
      <c r="E697" s="21"/>
      <c r="F697" s="48"/>
      <c r="G697" s="21"/>
      <c r="H697" s="48"/>
      <c r="I697" s="21"/>
      <c r="K697" s="224"/>
    </row>
    <row r="698" spans="1:11" ht="30" x14ac:dyDescent="0.25">
      <c r="A698" s="119" t="s">
        <v>395</v>
      </c>
      <c r="B698" s="119"/>
      <c r="C698" s="204" t="s">
        <v>212</v>
      </c>
      <c r="D698" s="186"/>
      <c r="E698" s="314"/>
      <c r="F698" s="205">
        <v>16.71</v>
      </c>
      <c r="G698" s="206">
        <v>15.510000000000002</v>
      </c>
      <c r="H698" s="205">
        <v>39.07</v>
      </c>
      <c r="I698" s="206">
        <v>360.2</v>
      </c>
      <c r="J698" s="205">
        <v>0.34</v>
      </c>
      <c r="K698" s="71" t="s">
        <v>391</v>
      </c>
    </row>
    <row r="699" spans="1:11" x14ac:dyDescent="0.25">
      <c r="A699" s="119"/>
      <c r="B699" s="119" t="s">
        <v>72</v>
      </c>
      <c r="C699" s="120"/>
      <c r="D699" s="121">
        <v>121.2</v>
      </c>
      <c r="E699" s="122">
        <v>120</v>
      </c>
      <c r="F699" s="121"/>
      <c r="G699" s="122"/>
      <c r="H699" s="121"/>
      <c r="I699" s="122"/>
      <c r="J699" s="121"/>
      <c r="K699" s="64"/>
    </row>
    <row r="700" spans="1:11" x14ac:dyDescent="0.25">
      <c r="A700" s="119"/>
      <c r="B700" s="119" t="s">
        <v>218</v>
      </c>
      <c r="C700" s="64"/>
      <c r="D700" s="121">
        <v>10.4</v>
      </c>
      <c r="E700" s="122">
        <v>10.4</v>
      </c>
      <c r="F700" s="186"/>
      <c r="G700" s="314"/>
      <c r="H700" s="186"/>
      <c r="I700" s="314"/>
      <c r="J700" s="186"/>
      <c r="K700" s="64"/>
    </row>
    <row r="701" spans="1:11" x14ac:dyDescent="0.25">
      <c r="A701" s="119"/>
      <c r="B701" s="119" t="s">
        <v>29</v>
      </c>
      <c r="C701" s="64"/>
      <c r="D701" s="121">
        <v>10.4</v>
      </c>
      <c r="E701" s="122">
        <v>10.4</v>
      </c>
      <c r="F701" s="186"/>
      <c r="G701" s="314"/>
      <c r="H701" s="186"/>
      <c r="I701" s="314"/>
      <c r="J701" s="186"/>
      <c r="K701" s="64"/>
    </row>
    <row r="702" spans="1:11" x14ac:dyDescent="0.25">
      <c r="A702" s="119"/>
      <c r="B702" s="119" t="s">
        <v>305</v>
      </c>
      <c r="C702" s="64"/>
      <c r="D702" s="121">
        <v>6.24</v>
      </c>
      <c r="E702" s="122">
        <v>5.2</v>
      </c>
      <c r="F702" s="186"/>
      <c r="G702" s="314"/>
      <c r="H702" s="186"/>
      <c r="I702" s="314"/>
      <c r="J702" s="186"/>
      <c r="K702" s="64"/>
    </row>
    <row r="703" spans="1:11" x14ac:dyDescent="0.25">
      <c r="A703" s="119"/>
      <c r="B703" s="119" t="s">
        <v>31</v>
      </c>
      <c r="C703" s="64"/>
      <c r="D703" s="121">
        <v>5</v>
      </c>
      <c r="E703" s="122">
        <v>5</v>
      </c>
      <c r="F703" s="186"/>
      <c r="G703" s="314"/>
      <c r="H703" s="186"/>
      <c r="I703" s="314"/>
      <c r="J703" s="186"/>
      <c r="K703" s="64"/>
    </row>
    <row r="704" spans="1:11" x14ac:dyDescent="0.25">
      <c r="A704" s="119"/>
      <c r="B704" s="119" t="s">
        <v>214</v>
      </c>
      <c r="C704" s="64"/>
      <c r="D704" s="121">
        <v>0.5</v>
      </c>
      <c r="E704" s="122">
        <v>0.5</v>
      </c>
      <c r="F704" s="186"/>
      <c r="G704" s="314"/>
      <c r="H704" s="186"/>
      <c r="I704" s="314"/>
      <c r="J704" s="186"/>
      <c r="K704" s="64"/>
    </row>
    <row r="705" spans="1:11" x14ac:dyDescent="0.25">
      <c r="A705" s="119"/>
      <c r="B705" s="119" t="s">
        <v>47</v>
      </c>
      <c r="C705" s="64"/>
      <c r="D705" s="121">
        <v>5.2</v>
      </c>
      <c r="E705" s="122">
        <v>5.2</v>
      </c>
      <c r="F705" s="186"/>
      <c r="G705" s="314"/>
      <c r="H705" s="186"/>
      <c r="I705" s="314"/>
      <c r="J705" s="186"/>
      <c r="K705" s="64"/>
    </row>
    <row r="706" spans="1:11" x14ac:dyDescent="0.25">
      <c r="A706" s="119"/>
      <c r="B706" s="119" t="s">
        <v>69</v>
      </c>
      <c r="C706" s="64"/>
      <c r="D706" s="121">
        <v>5.2</v>
      </c>
      <c r="E706" s="122">
        <v>5.2</v>
      </c>
      <c r="F706" s="186"/>
      <c r="G706" s="314"/>
      <c r="H706" s="186"/>
      <c r="I706" s="314"/>
      <c r="J706" s="186"/>
      <c r="K706" s="64"/>
    </row>
    <row r="707" spans="1:11" x14ac:dyDescent="0.25">
      <c r="A707" s="119"/>
      <c r="B707" s="119" t="s">
        <v>308</v>
      </c>
      <c r="C707" s="64"/>
      <c r="D707" s="121">
        <v>20.399999999999999</v>
      </c>
      <c r="E707" s="122">
        <v>20</v>
      </c>
      <c r="F707" s="186"/>
      <c r="G707" s="314"/>
      <c r="H707" s="186"/>
      <c r="I707" s="314"/>
      <c r="J707" s="186"/>
      <c r="K707" s="64"/>
    </row>
    <row r="708" spans="1:11" x14ac:dyDescent="0.25">
      <c r="A708" s="1" t="s">
        <v>270</v>
      </c>
      <c r="C708" s="46" t="s">
        <v>249</v>
      </c>
      <c r="D708" s="48"/>
      <c r="E708" s="47"/>
      <c r="F708" s="48">
        <v>0.61</v>
      </c>
      <c r="G708" s="47">
        <v>0.25</v>
      </c>
      <c r="H708" s="48">
        <v>6.68</v>
      </c>
      <c r="I708" s="47">
        <v>31.38</v>
      </c>
      <c r="J708" s="48">
        <v>90</v>
      </c>
      <c r="K708" s="33" t="s">
        <v>279</v>
      </c>
    </row>
    <row r="709" spans="1:11" ht="18" customHeight="1" x14ac:dyDescent="0.25">
      <c r="A709" s="1"/>
      <c r="B709" s="9" t="s">
        <v>278</v>
      </c>
      <c r="C709" s="46"/>
      <c r="D709" s="48">
        <v>18.399999999999999</v>
      </c>
      <c r="E709" s="47">
        <v>18</v>
      </c>
      <c r="F709" s="66"/>
      <c r="G709" s="46"/>
      <c r="H709" s="66"/>
      <c r="I709" s="46"/>
      <c r="J709" s="66"/>
      <c r="K709" s="33"/>
    </row>
    <row r="710" spans="1:11" ht="18" customHeight="1" x14ac:dyDescent="0.25">
      <c r="A710" s="1"/>
      <c r="B710" s="9" t="s">
        <v>59</v>
      </c>
      <c r="C710" s="46"/>
      <c r="D710" s="48">
        <v>6</v>
      </c>
      <c r="E710" s="47">
        <v>6</v>
      </c>
      <c r="F710" s="66"/>
      <c r="G710" s="46"/>
      <c r="H710" s="66"/>
      <c r="I710" s="46"/>
      <c r="J710" s="66"/>
      <c r="K710" s="33"/>
    </row>
    <row r="711" spans="1:11" ht="18" customHeight="1" x14ac:dyDescent="0.25">
      <c r="A711" s="1"/>
      <c r="B711" s="9" t="s">
        <v>64</v>
      </c>
      <c r="C711" s="46"/>
      <c r="D711" s="48">
        <v>180</v>
      </c>
      <c r="E711" s="47">
        <v>180</v>
      </c>
      <c r="F711" s="66"/>
      <c r="G711" s="46"/>
      <c r="H711" s="66"/>
      <c r="I711" s="46"/>
      <c r="J711" s="66"/>
      <c r="K711" s="33"/>
    </row>
    <row r="712" spans="1:11" x14ac:dyDescent="0.25">
      <c r="A712" s="259" t="s">
        <v>52</v>
      </c>
      <c r="B712" s="242"/>
      <c r="C712" s="243">
        <v>100</v>
      </c>
      <c r="D712" s="263">
        <v>100</v>
      </c>
      <c r="E712" s="243">
        <v>100</v>
      </c>
      <c r="F712" s="257">
        <v>0.4</v>
      </c>
      <c r="G712" s="258">
        <v>0.4</v>
      </c>
      <c r="H712" s="257">
        <v>9.8000000000000007</v>
      </c>
      <c r="I712" s="258">
        <v>47</v>
      </c>
      <c r="J712" s="257">
        <v>10</v>
      </c>
      <c r="K712" s="71" t="s">
        <v>139</v>
      </c>
    </row>
    <row r="713" spans="1:11" x14ac:dyDescent="0.25">
      <c r="A713" s="259" t="s">
        <v>404</v>
      </c>
      <c r="B713" s="279"/>
      <c r="C713" s="258"/>
      <c r="D713" s="263"/>
      <c r="E713" s="243"/>
      <c r="F713" s="257"/>
      <c r="G713" s="258"/>
      <c r="H713" s="257"/>
      <c r="I713" s="258"/>
      <c r="J713" s="260"/>
      <c r="K713" s="71" t="s">
        <v>464</v>
      </c>
    </row>
    <row r="714" spans="1:11" ht="36.75" customHeight="1" thickBot="1" x14ac:dyDescent="0.3">
      <c r="A714" s="12" t="s">
        <v>175</v>
      </c>
      <c r="B714" s="12"/>
      <c r="C714" s="93">
        <v>30</v>
      </c>
      <c r="D714" s="88">
        <v>30</v>
      </c>
      <c r="E714" s="89">
        <v>30</v>
      </c>
      <c r="F714" s="90">
        <v>2.2822822822822819</v>
      </c>
      <c r="G714" s="91">
        <v>0.24024024024024024</v>
      </c>
      <c r="H714" s="90">
        <v>14.774774774774775</v>
      </c>
      <c r="I714" s="91">
        <v>70.570570570570567</v>
      </c>
      <c r="J714" s="90">
        <v>0</v>
      </c>
      <c r="K714" s="64" t="s">
        <v>453</v>
      </c>
    </row>
    <row r="715" spans="1:11" s="57" customFormat="1" ht="16.5" thickBot="1" x14ac:dyDescent="0.3">
      <c r="A715" s="50" t="s">
        <v>37</v>
      </c>
      <c r="B715" s="51"/>
      <c r="C715" s="114">
        <v>486</v>
      </c>
      <c r="D715" s="53"/>
      <c r="E715" s="54"/>
      <c r="F715" s="55">
        <f>SUM(F698:F714)</f>
        <v>20.00228228228228</v>
      </c>
      <c r="G715" s="55">
        <f t="shared" ref="G715:J715" si="22">SUM(G698:G714)</f>
        <v>16.40024024024024</v>
      </c>
      <c r="H715" s="55">
        <f t="shared" si="22"/>
        <v>70.324774774774767</v>
      </c>
      <c r="I715" s="55">
        <f t="shared" si="22"/>
        <v>509.15057057057055</v>
      </c>
      <c r="J715" s="55">
        <f t="shared" si="22"/>
        <v>100.34</v>
      </c>
      <c r="K715" s="56"/>
    </row>
    <row r="716" spans="1:11" s="57" customFormat="1" ht="16.5" thickBot="1" x14ac:dyDescent="0.3">
      <c r="A716" s="50" t="s">
        <v>60</v>
      </c>
      <c r="B716" s="95"/>
      <c r="C716" s="52">
        <f>C638+C642+C696+C715</f>
        <v>1745</v>
      </c>
      <c r="D716" s="52"/>
      <c r="E716" s="52"/>
      <c r="F716" s="55">
        <f>F638+F642+F696+F715</f>
        <v>59.764668240132586</v>
      </c>
      <c r="G716" s="55">
        <f>G638+G642+G696+G715</f>
        <v>57.703297015154135</v>
      </c>
      <c r="H716" s="55">
        <f>H638+H642+H696+H715</f>
        <v>225.60681042052491</v>
      </c>
      <c r="I716" s="55">
        <f>I638+I642+I696+I715</f>
        <v>1694.7209487388504</v>
      </c>
      <c r="J716" s="55">
        <f>J638+J642+J696+J715</f>
        <v>124.76</v>
      </c>
      <c r="K716" s="55"/>
    </row>
    <row r="717" spans="1:11" x14ac:dyDescent="0.25">
      <c r="A717" s="15"/>
      <c r="B717" s="15"/>
      <c r="C717" s="97"/>
      <c r="D717" s="98"/>
      <c r="E717" s="48"/>
      <c r="F717" s="61"/>
      <c r="G717" s="61"/>
      <c r="H717" s="61"/>
      <c r="I717" s="61"/>
      <c r="J717" s="129"/>
      <c r="K717" s="19"/>
    </row>
    <row r="718" spans="1:11" x14ac:dyDescent="0.25">
      <c r="A718" s="15"/>
      <c r="B718" s="15"/>
      <c r="C718" s="97"/>
      <c r="D718" s="98"/>
      <c r="E718" s="48"/>
      <c r="F718" s="61"/>
      <c r="G718" s="61"/>
      <c r="H718" s="61"/>
      <c r="I718" s="61"/>
      <c r="J718" s="61"/>
    </row>
    <row r="719" spans="1:11" ht="16.5" thickBot="1" x14ac:dyDescent="0.3">
      <c r="A719" s="164" t="s">
        <v>225</v>
      </c>
      <c r="B719" s="15"/>
      <c r="C719" s="15"/>
      <c r="D719" s="16"/>
      <c r="I719" s="100"/>
      <c r="J719" s="100"/>
      <c r="K719" s="35"/>
    </row>
    <row r="720" spans="1:11" ht="23.25" customHeight="1" x14ac:dyDescent="0.25">
      <c r="A720" s="18" t="s">
        <v>5</v>
      </c>
      <c r="B720" s="19"/>
      <c r="C720" s="41" t="s">
        <v>6</v>
      </c>
      <c r="D720" s="322" t="s">
        <v>7</v>
      </c>
      <c r="E720" s="21" t="s">
        <v>7</v>
      </c>
      <c r="F720" s="812" t="s">
        <v>8</v>
      </c>
      <c r="G720" s="813"/>
      <c r="H720" s="814"/>
      <c r="I720" s="321" t="s">
        <v>9</v>
      </c>
      <c r="J720" s="22" t="s">
        <v>10</v>
      </c>
      <c r="K720" s="326" t="s">
        <v>11</v>
      </c>
    </row>
    <row r="721" spans="1:11" ht="16.5" thickBot="1" x14ac:dyDescent="0.3">
      <c r="A721" s="24" t="s">
        <v>12</v>
      </c>
      <c r="B721" s="25"/>
      <c r="C721" s="103" t="s">
        <v>13</v>
      </c>
      <c r="D721" s="31" t="s">
        <v>14</v>
      </c>
      <c r="E721" s="28" t="s">
        <v>14</v>
      </c>
      <c r="F721" s="815"/>
      <c r="G721" s="816"/>
      <c r="H721" s="817"/>
      <c r="I721" s="27" t="s">
        <v>15</v>
      </c>
      <c r="J721" s="27"/>
      <c r="K721" s="327"/>
    </row>
    <row r="722" spans="1:11" ht="16.5" thickBot="1" x14ac:dyDescent="0.3">
      <c r="A722" s="34"/>
      <c r="B722" s="35"/>
      <c r="C722" s="106"/>
      <c r="D722" s="153" t="s">
        <v>16</v>
      </c>
      <c r="E722" s="37" t="s">
        <v>17</v>
      </c>
      <c r="F722" s="176" t="s">
        <v>18</v>
      </c>
      <c r="G722" s="37" t="s">
        <v>19</v>
      </c>
      <c r="H722" s="153" t="s">
        <v>20</v>
      </c>
      <c r="I722" s="38" t="s">
        <v>21</v>
      </c>
      <c r="J722" s="38" t="s">
        <v>22</v>
      </c>
      <c r="K722" s="78"/>
    </row>
    <row r="723" spans="1:11" x14ac:dyDescent="0.25">
      <c r="A723" s="18"/>
      <c r="B723" s="170" t="s">
        <v>23</v>
      </c>
      <c r="C723" s="41"/>
      <c r="D723" s="322"/>
      <c r="E723" s="43"/>
      <c r="F723" s="99"/>
      <c r="G723" s="43"/>
      <c r="H723" s="99"/>
      <c r="I723" s="43"/>
      <c r="J723" s="99"/>
      <c r="K723" s="33"/>
    </row>
    <row r="724" spans="1:11" ht="31.5" x14ac:dyDescent="0.25">
      <c r="A724" s="1" t="s">
        <v>245</v>
      </c>
      <c r="C724" s="46" t="s">
        <v>248</v>
      </c>
      <c r="D724" s="48"/>
      <c r="E724" s="47"/>
      <c r="F724" s="48">
        <v>5.45</v>
      </c>
      <c r="G724" s="47">
        <v>5.3</v>
      </c>
      <c r="H724" s="48">
        <v>29.08</v>
      </c>
      <c r="I724" s="47">
        <v>186.3</v>
      </c>
      <c r="J724" s="48">
        <v>1.05</v>
      </c>
      <c r="K724" s="33" t="s">
        <v>99</v>
      </c>
    </row>
    <row r="725" spans="1:11" x14ac:dyDescent="0.25">
      <c r="A725" s="1"/>
      <c r="B725" s="9" t="s">
        <v>98</v>
      </c>
      <c r="C725" s="46"/>
      <c r="D725" s="48">
        <v>22.5</v>
      </c>
      <c r="E725" s="47">
        <v>22.5</v>
      </c>
      <c r="F725" s="48"/>
      <c r="G725" s="47"/>
      <c r="H725" s="48"/>
      <c r="I725" s="47"/>
      <c r="J725" s="48"/>
      <c r="K725" s="33"/>
    </row>
    <row r="726" spans="1:11" x14ac:dyDescent="0.25">
      <c r="A726" s="1"/>
      <c r="B726" s="9" t="s">
        <v>27</v>
      </c>
      <c r="C726" s="46"/>
      <c r="D726" s="48">
        <v>158</v>
      </c>
      <c r="E726" s="47">
        <v>158</v>
      </c>
      <c r="F726" s="48"/>
      <c r="G726" s="47"/>
      <c r="H726" s="48"/>
      <c r="I726" s="47"/>
      <c r="J726" s="48"/>
      <c r="K726" s="33"/>
    </row>
    <row r="727" spans="1:11" x14ac:dyDescent="0.25">
      <c r="A727" s="1"/>
      <c r="B727" s="9" t="s">
        <v>29</v>
      </c>
      <c r="C727" s="46"/>
      <c r="D727" s="48">
        <v>2.5</v>
      </c>
      <c r="E727" s="47">
        <v>2.5</v>
      </c>
      <c r="F727" s="48"/>
      <c r="G727" s="47"/>
      <c r="H727" s="48"/>
      <c r="I727" s="47"/>
      <c r="J727" s="48"/>
      <c r="K727" s="33"/>
    </row>
    <row r="728" spans="1:11" x14ac:dyDescent="0.25">
      <c r="A728" s="1"/>
      <c r="B728" s="15" t="s">
        <v>186</v>
      </c>
      <c r="C728" s="46"/>
      <c r="D728" s="48">
        <v>0.5</v>
      </c>
      <c r="E728" s="47">
        <v>0.5</v>
      </c>
      <c r="F728" s="48"/>
      <c r="G728" s="47"/>
      <c r="H728" s="48"/>
      <c r="I728" s="47"/>
      <c r="J728" s="48"/>
      <c r="K728" s="33"/>
    </row>
    <row r="729" spans="1:11" x14ac:dyDescent="0.25">
      <c r="A729" s="1"/>
      <c r="B729" s="9" t="s">
        <v>31</v>
      </c>
      <c r="C729" s="46"/>
      <c r="D729" s="48">
        <v>3</v>
      </c>
      <c r="E729" s="47">
        <v>3</v>
      </c>
      <c r="F729" s="48"/>
      <c r="G729" s="47"/>
      <c r="H729" s="48"/>
      <c r="I729" s="47"/>
      <c r="J729" s="48"/>
      <c r="K729" s="33"/>
    </row>
    <row r="730" spans="1:11" x14ac:dyDescent="0.25">
      <c r="A730" s="68" t="s">
        <v>65</v>
      </c>
      <c r="B730" s="72"/>
      <c r="C730" s="327" t="s">
        <v>249</v>
      </c>
      <c r="D730" s="294"/>
      <c r="E730" s="295"/>
      <c r="F730" s="138">
        <v>3.6702000000000004</v>
      </c>
      <c r="G730" s="70">
        <v>3.1896</v>
      </c>
      <c r="H730" s="138">
        <v>10.87</v>
      </c>
      <c r="I730" s="70">
        <v>90.78</v>
      </c>
      <c r="J730" s="138">
        <v>1.43</v>
      </c>
      <c r="K730" s="76" t="s">
        <v>454</v>
      </c>
    </row>
    <row r="731" spans="1:11" x14ac:dyDescent="0.25">
      <c r="A731" s="68"/>
      <c r="B731" s="72" t="s">
        <v>66</v>
      </c>
      <c r="C731" s="327"/>
      <c r="D731" s="138">
        <v>2</v>
      </c>
      <c r="E731" s="70">
        <v>2</v>
      </c>
      <c r="F731" s="138"/>
      <c r="G731" s="70"/>
      <c r="H731" s="138"/>
      <c r="I731" s="70"/>
      <c r="J731" s="138"/>
      <c r="K731" s="76"/>
    </row>
    <row r="732" spans="1:11" x14ac:dyDescent="0.25">
      <c r="A732" s="68"/>
      <c r="B732" s="72" t="s">
        <v>29</v>
      </c>
      <c r="C732" s="327"/>
      <c r="D732" s="138">
        <v>6</v>
      </c>
      <c r="E732" s="70">
        <v>6</v>
      </c>
      <c r="F732" s="138"/>
      <c r="G732" s="70"/>
      <c r="H732" s="138"/>
      <c r="I732" s="70"/>
      <c r="J732" s="138"/>
      <c r="K732" s="76"/>
    </row>
    <row r="733" spans="1:11" x14ac:dyDescent="0.25">
      <c r="A733" s="296"/>
      <c r="B733" s="72" t="s">
        <v>27</v>
      </c>
      <c r="C733" s="327"/>
      <c r="D733" s="138">
        <v>110</v>
      </c>
      <c r="E733" s="70">
        <v>110</v>
      </c>
      <c r="F733" s="138"/>
      <c r="G733" s="70"/>
      <c r="H733" s="138"/>
      <c r="I733" s="70"/>
      <c r="J733" s="138"/>
      <c r="K733" s="76"/>
    </row>
    <row r="734" spans="1:11" x14ac:dyDescent="0.25">
      <c r="A734" s="296"/>
      <c r="B734" s="72" t="s">
        <v>28</v>
      </c>
      <c r="C734" s="327"/>
      <c r="D734" s="138">
        <v>80</v>
      </c>
      <c r="E734" s="70">
        <v>80</v>
      </c>
      <c r="F734" s="138"/>
      <c r="G734" s="70"/>
      <c r="H734" s="138"/>
      <c r="I734" s="70"/>
      <c r="J734" s="138"/>
      <c r="K734" s="76"/>
    </row>
    <row r="735" spans="1:11" ht="27" customHeight="1" x14ac:dyDescent="0.25">
      <c r="A735" s="68" t="s">
        <v>179</v>
      </c>
      <c r="C735" s="46" t="s">
        <v>35</v>
      </c>
      <c r="D735" s="32"/>
      <c r="E735" s="44"/>
      <c r="F735" s="42">
        <v>2.2922522522522524</v>
      </c>
      <c r="G735" s="47">
        <v>4.5008708708708705</v>
      </c>
      <c r="H735" s="48">
        <v>15.49</v>
      </c>
      <c r="I735" s="42">
        <v>111.67867867867868</v>
      </c>
      <c r="J735" s="42"/>
      <c r="K735" s="33" t="s">
        <v>480</v>
      </c>
    </row>
    <row r="736" spans="1:11" x14ac:dyDescent="0.25">
      <c r="A736" s="1"/>
      <c r="B736" s="9" t="s">
        <v>36</v>
      </c>
      <c r="C736" s="46"/>
      <c r="D736" s="42">
        <v>30</v>
      </c>
      <c r="E736" s="47">
        <v>30</v>
      </c>
      <c r="F736" s="42"/>
      <c r="G736" s="47"/>
      <c r="H736" s="47"/>
      <c r="I736" s="42"/>
      <c r="J736" s="42"/>
      <c r="K736" s="33"/>
    </row>
    <row r="737" spans="1:11" ht="16.5" thickBot="1" x14ac:dyDescent="0.3">
      <c r="A737" s="1"/>
      <c r="B737" s="9" t="s">
        <v>31</v>
      </c>
      <c r="C737" s="46"/>
      <c r="D737" s="42">
        <v>5</v>
      </c>
      <c r="E737" s="47">
        <v>5</v>
      </c>
      <c r="F737" s="47" t="s">
        <v>3</v>
      </c>
      <c r="G737" s="63"/>
      <c r="H737" s="63"/>
      <c r="I737" s="47"/>
      <c r="J737" s="48"/>
      <c r="K737" s="33"/>
    </row>
    <row r="738" spans="1:11" s="57" customFormat="1" ht="16.5" thickBot="1" x14ac:dyDescent="0.3">
      <c r="A738" s="50" t="s">
        <v>37</v>
      </c>
      <c r="B738" s="51"/>
      <c r="C738" s="52">
        <v>404</v>
      </c>
      <c r="D738" s="94"/>
      <c r="E738" s="54"/>
      <c r="F738" s="55">
        <f>F724+F730+F735</f>
        <v>11.412452252252253</v>
      </c>
      <c r="G738" s="55">
        <f>G724+G730+G735</f>
        <v>12.990470870870869</v>
      </c>
      <c r="H738" s="55">
        <f t="shared" ref="H738:J738" si="23">H724+H730+H735</f>
        <v>55.44</v>
      </c>
      <c r="I738" s="55">
        <f t="shared" si="23"/>
        <v>388.75867867867873</v>
      </c>
      <c r="J738" s="55">
        <f t="shared" si="23"/>
        <v>2.48</v>
      </c>
      <c r="K738" s="55"/>
    </row>
    <row r="739" spans="1:11" x14ac:dyDescent="0.25">
      <c r="A739" s="1"/>
      <c r="B739" s="164" t="s">
        <v>38</v>
      </c>
      <c r="C739" s="46"/>
      <c r="D739" s="48"/>
      <c r="E739" s="21"/>
      <c r="F739" s="48"/>
      <c r="G739" s="47"/>
      <c r="H739" s="48"/>
      <c r="I739" s="21"/>
      <c r="J739" s="48"/>
      <c r="K739" s="33"/>
    </row>
    <row r="740" spans="1:11" x14ac:dyDescent="0.25">
      <c r="A740" s="1" t="s">
        <v>151</v>
      </c>
      <c r="C740" s="46" t="s">
        <v>248</v>
      </c>
      <c r="D740" s="48"/>
      <c r="E740" s="47"/>
      <c r="F740" s="48">
        <v>5.22</v>
      </c>
      <c r="G740" s="47">
        <v>4.5</v>
      </c>
      <c r="H740" s="48">
        <v>10.19</v>
      </c>
      <c r="I740" s="42">
        <v>102</v>
      </c>
      <c r="J740" s="47">
        <v>1.26</v>
      </c>
      <c r="K740" s="33" t="s">
        <v>136</v>
      </c>
    </row>
    <row r="741" spans="1:11" x14ac:dyDescent="0.25">
      <c r="A741" s="1" t="s">
        <v>422</v>
      </c>
      <c r="B741" s="1" t="s">
        <v>157</v>
      </c>
      <c r="C741" s="46"/>
      <c r="D741" s="48">
        <v>185</v>
      </c>
      <c r="E741" s="47">
        <v>180</v>
      </c>
      <c r="F741" s="48"/>
      <c r="G741" s="47"/>
      <c r="H741" s="48"/>
      <c r="I741" s="47"/>
      <c r="J741" s="47"/>
      <c r="K741" s="33"/>
    </row>
    <row r="742" spans="1:11" ht="14.25" customHeight="1" thickBot="1" x14ac:dyDescent="0.3">
      <c r="B742" s="9" t="s">
        <v>59</v>
      </c>
      <c r="C742" s="46"/>
      <c r="D742" s="48">
        <v>3</v>
      </c>
      <c r="E742" s="47">
        <v>3</v>
      </c>
      <c r="F742" s="48"/>
      <c r="G742" s="47"/>
      <c r="H742" s="48"/>
      <c r="I742" s="47"/>
      <c r="J742" s="47"/>
      <c r="K742" s="33"/>
    </row>
    <row r="743" spans="1:11" s="57" customFormat="1" ht="16.5" thickBot="1" x14ac:dyDescent="0.3">
      <c r="A743" s="50" t="s">
        <v>37</v>
      </c>
      <c r="B743" s="51"/>
      <c r="C743" s="52">
        <v>183</v>
      </c>
      <c r="D743" s="94"/>
      <c r="E743" s="58"/>
      <c r="F743" s="55">
        <f>F740</f>
        <v>5.22</v>
      </c>
      <c r="G743" s="55">
        <f t="shared" ref="G743:J743" si="24">G740</f>
        <v>4.5</v>
      </c>
      <c r="H743" s="55">
        <f t="shared" si="24"/>
        <v>10.19</v>
      </c>
      <c r="I743" s="55">
        <f t="shared" si="24"/>
        <v>102</v>
      </c>
      <c r="J743" s="55">
        <f t="shared" si="24"/>
        <v>1.26</v>
      </c>
      <c r="K743" s="56"/>
    </row>
    <row r="744" spans="1:11" x14ac:dyDescent="0.25">
      <c r="A744" s="18"/>
      <c r="B744" s="170" t="s">
        <v>39</v>
      </c>
      <c r="C744" s="41"/>
      <c r="D744" s="322"/>
      <c r="E744" s="110"/>
      <c r="F744" s="322"/>
      <c r="G744" s="21"/>
      <c r="H744" s="322"/>
      <c r="I744" s="21"/>
      <c r="K744" s="33"/>
    </row>
    <row r="745" spans="1:11" s="184" customFormat="1" ht="33" customHeight="1" x14ac:dyDescent="0.25">
      <c r="A745" s="203" t="s">
        <v>444</v>
      </c>
      <c r="B745" s="208"/>
      <c r="C745" s="204">
        <v>60</v>
      </c>
      <c r="D745" s="205"/>
      <c r="E745" s="206"/>
      <c r="F745" s="263">
        <v>0.65</v>
      </c>
      <c r="G745" s="258">
        <v>0.11</v>
      </c>
      <c r="H745" s="263">
        <v>5.18</v>
      </c>
      <c r="I745" s="243">
        <v>24.24</v>
      </c>
      <c r="J745" s="205"/>
      <c r="K745" s="286" t="s">
        <v>495</v>
      </c>
    </row>
    <row r="746" spans="1:11" s="184" customFormat="1" ht="16.5" customHeight="1" x14ac:dyDescent="0.25">
      <c r="A746" s="203"/>
      <c r="B746" s="208" t="s">
        <v>80</v>
      </c>
      <c r="C746" s="204"/>
      <c r="D746" s="205">
        <v>57.25</v>
      </c>
      <c r="E746" s="206">
        <v>45.8</v>
      </c>
      <c r="F746" s="263"/>
      <c r="G746" s="258"/>
      <c r="H746" s="207"/>
      <c r="I746" s="284"/>
      <c r="J746" s="205"/>
      <c r="K746" s="285"/>
    </row>
    <row r="747" spans="1:11" s="184" customFormat="1" ht="16.5" customHeight="1" x14ac:dyDescent="0.25">
      <c r="A747" s="203"/>
      <c r="B747" s="208" t="s">
        <v>494</v>
      </c>
      <c r="C747" s="204"/>
      <c r="D747" s="205">
        <v>17.100000000000001</v>
      </c>
      <c r="E747" s="206">
        <v>15</v>
      </c>
      <c r="F747" s="263"/>
      <c r="G747" s="258"/>
      <c r="H747" s="207"/>
      <c r="I747" s="284"/>
      <c r="J747" s="205"/>
      <c r="K747" s="285"/>
    </row>
    <row r="748" spans="1:11" s="184" customFormat="1" ht="16.5" customHeight="1" x14ac:dyDescent="0.25">
      <c r="A748" s="203"/>
      <c r="B748" s="208" t="s">
        <v>59</v>
      </c>
      <c r="C748" s="204"/>
      <c r="D748" s="205">
        <v>3</v>
      </c>
      <c r="E748" s="206">
        <v>3</v>
      </c>
      <c r="F748" s="263"/>
      <c r="G748" s="258"/>
      <c r="H748" s="207"/>
      <c r="I748" s="284"/>
      <c r="J748" s="205"/>
      <c r="K748" s="285"/>
    </row>
    <row r="749" spans="1:11" ht="72" customHeight="1" x14ac:dyDescent="0.25">
      <c r="A749" s="68" t="s">
        <v>326</v>
      </c>
      <c r="B749" s="72"/>
      <c r="C749" s="46" t="s">
        <v>224</v>
      </c>
      <c r="D749" s="48"/>
      <c r="E749" s="47"/>
      <c r="F749" s="48">
        <v>1.3609999999999998</v>
      </c>
      <c r="G749" s="47">
        <v>4.5906000000000002</v>
      </c>
      <c r="H749" s="48">
        <v>4.7681999999999993</v>
      </c>
      <c r="I749" s="47">
        <v>70.02</v>
      </c>
      <c r="J749" s="48">
        <v>8</v>
      </c>
      <c r="K749" s="33" t="s">
        <v>476</v>
      </c>
    </row>
    <row r="750" spans="1:11" s="184" customFormat="1" ht="15" x14ac:dyDescent="0.25">
      <c r="A750" s="118"/>
      <c r="B750" s="119" t="s">
        <v>49</v>
      </c>
      <c r="C750" s="120"/>
      <c r="D750" s="121">
        <v>45</v>
      </c>
      <c r="E750" s="122">
        <v>36</v>
      </c>
      <c r="F750" s="121"/>
      <c r="G750" s="122"/>
      <c r="H750" s="121"/>
      <c r="I750" s="122"/>
      <c r="J750" s="121"/>
      <c r="K750" s="64"/>
    </row>
    <row r="751" spans="1:11" s="184" customFormat="1" ht="15" x14ac:dyDescent="0.25">
      <c r="A751" s="119"/>
      <c r="B751" s="119" t="s">
        <v>44</v>
      </c>
      <c r="C751" s="120"/>
      <c r="D751" s="121">
        <v>28.73</v>
      </c>
      <c r="E751" s="122">
        <v>21.6</v>
      </c>
      <c r="F751" s="121"/>
      <c r="G751" s="122"/>
      <c r="H751" s="121"/>
      <c r="I751" s="122"/>
      <c r="J751" s="186"/>
      <c r="K751" s="64"/>
    </row>
    <row r="752" spans="1:11" s="184" customFormat="1" ht="15" x14ac:dyDescent="0.25">
      <c r="A752" s="118"/>
      <c r="B752" s="119" t="s">
        <v>45</v>
      </c>
      <c r="C752" s="120"/>
      <c r="D752" s="121">
        <v>9</v>
      </c>
      <c r="E752" s="122">
        <v>7.2</v>
      </c>
      <c r="F752" s="121"/>
      <c r="G752" s="122"/>
      <c r="H752" s="121"/>
      <c r="I752" s="122"/>
      <c r="J752" s="186"/>
      <c r="K752" s="64"/>
    </row>
    <row r="753" spans="1:11" s="184" customFormat="1" ht="12.75" customHeight="1" x14ac:dyDescent="0.25">
      <c r="A753" s="118"/>
      <c r="B753" s="119" t="s">
        <v>40</v>
      </c>
      <c r="C753" s="120"/>
      <c r="D753" s="121">
        <v>8.57</v>
      </c>
      <c r="E753" s="122">
        <v>7.2</v>
      </c>
      <c r="F753" s="121"/>
      <c r="G753" s="122"/>
      <c r="H753" s="121"/>
      <c r="I753" s="122"/>
      <c r="J753" s="186"/>
      <c r="K753" s="64"/>
    </row>
    <row r="754" spans="1:11" s="184" customFormat="1" ht="12" customHeight="1" x14ac:dyDescent="0.25">
      <c r="A754" s="118"/>
      <c r="B754" s="119" t="s">
        <v>46</v>
      </c>
      <c r="C754" s="120"/>
      <c r="D754" s="121">
        <v>4</v>
      </c>
      <c r="E754" s="122">
        <v>4</v>
      </c>
      <c r="F754" s="121"/>
      <c r="G754" s="122"/>
      <c r="H754" s="121"/>
      <c r="I754" s="122"/>
      <c r="J754" s="186"/>
      <c r="K754" s="64"/>
    </row>
    <row r="755" spans="1:11" s="184" customFormat="1" ht="14.25" customHeight="1" x14ac:dyDescent="0.25">
      <c r="A755" s="118"/>
      <c r="B755" s="185" t="s">
        <v>186</v>
      </c>
      <c r="C755" s="120"/>
      <c r="D755" s="121">
        <v>0.6</v>
      </c>
      <c r="E755" s="122">
        <v>0.6</v>
      </c>
      <c r="F755" s="121"/>
      <c r="G755" s="122"/>
      <c r="H755" s="121"/>
      <c r="I755" s="122"/>
      <c r="J755" s="186"/>
      <c r="K755" s="64"/>
    </row>
    <row r="756" spans="1:11" s="184" customFormat="1" ht="15" x14ac:dyDescent="0.25">
      <c r="A756" s="118"/>
      <c r="B756" s="119" t="s">
        <v>28</v>
      </c>
      <c r="C756" s="120"/>
      <c r="D756" s="121">
        <v>140</v>
      </c>
      <c r="E756" s="122">
        <v>140</v>
      </c>
      <c r="F756" s="121"/>
      <c r="G756" s="122"/>
      <c r="H756" s="121"/>
      <c r="I756" s="122"/>
      <c r="J756" s="186"/>
      <c r="K756" s="64"/>
    </row>
    <row r="757" spans="1:11" s="184" customFormat="1" ht="15" x14ac:dyDescent="0.25">
      <c r="A757" s="118"/>
      <c r="B757" s="119" t="s">
        <v>69</v>
      </c>
      <c r="C757" s="120"/>
      <c r="D757" s="121">
        <v>7</v>
      </c>
      <c r="E757" s="122">
        <v>7</v>
      </c>
      <c r="F757" s="121"/>
      <c r="G757" s="122"/>
      <c r="H757" s="121"/>
      <c r="I757" s="122"/>
      <c r="J757" s="186"/>
      <c r="K757" s="64"/>
    </row>
    <row r="758" spans="1:11" ht="31.5" x14ac:dyDescent="0.25">
      <c r="A758" s="68" t="s">
        <v>284</v>
      </c>
      <c r="C758" s="46">
        <v>70</v>
      </c>
      <c r="D758" s="48"/>
      <c r="E758" s="47"/>
      <c r="F758" s="48">
        <v>10.38</v>
      </c>
      <c r="G758" s="47">
        <v>8.1</v>
      </c>
      <c r="H758" s="48">
        <v>14.95</v>
      </c>
      <c r="I758" s="47">
        <v>154.75</v>
      </c>
      <c r="J758" s="48">
        <v>7.0000000000000007E-2</v>
      </c>
      <c r="K758" s="33" t="s">
        <v>285</v>
      </c>
    </row>
    <row r="759" spans="1:11" x14ac:dyDescent="0.25">
      <c r="A759" s="1"/>
      <c r="B759" s="15" t="s">
        <v>211</v>
      </c>
      <c r="C759" s="327"/>
      <c r="D759" s="187">
        <v>84.9</v>
      </c>
      <c r="E759" s="327">
        <v>55.13</v>
      </c>
      <c r="F759" s="48"/>
      <c r="G759" s="47"/>
      <c r="H759" s="48"/>
      <c r="I759" s="47"/>
      <c r="J759" s="48"/>
      <c r="K759" s="33"/>
    </row>
    <row r="760" spans="1:11" x14ac:dyDescent="0.25">
      <c r="A760" s="1"/>
      <c r="B760" s="15" t="s">
        <v>213</v>
      </c>
      <c r="C760" s="327"/>
      <c r="D760" s="187">
        <v>57.89</v>
      </c>
      <c r="E760" s="327">
        <v>55.13</v>
      </c>
      <c r="F760" s="48"/>
      <c r="G760" s="47"/>
      <c r="H760" s="48"/>
      <c r="I760" s="47"/>
      <c r="J760" s="48"/>
      <c r="K760" s="33"/>
    </row>
    <row r="761" spans="1:11" x14ac:dyDescent="0.25">
      <c r="A761" s="1"/>
      <c r="B761" s="72" t="s">
        <v>80</v>
      </c>
      <c r="C761" s="327"/>
      <c r="D761" s="187">
        <v>16.53</v>
      </c>
      <c r="E761" s="327">
        <v>13.12</v>
      </c>
      <c r="F761" s="48"/>
      <c r="G761" s="47"/>
      <c r="H761" s="48"/>
      <c r="I761" s="47"/>
      <c r="J761" s="48"/>
      <c r="K761" s="33"/>
    </row>
    <row r="762" spans="1:11" x14ac:dyDescent="0.25">
      <c r="A762" s="1"/>
      <c r="B762" s="72" t="s">
        <v>40</v>
      </c>
      <c r="C762" s="327"/>
      <c r="D762" s="187">
        <v>18</v>
      </c>
      <c r="E762" s="327">
        <v>15</v>
      </c>
      <c r="G762" s="44"/>
      <c r="I762" s="44"/>
      <c r="K762" s="33"/>
    </row>
    <row r="763" spans="1:11" x14ac:dyDescent="0.25">
      <c r="A763" s="1"/>
      <c r="B763" s="72" t="s">
        <v>46</v>
      </c>
      <c r="C763" s="327"/>
      <c r="D763" s="187">
        <v>1.5</v>
      </c>
      <c r="E763" s="327">
        <v>1.5</v>
      </c>
      <c r="G763" s="44"/>
      <c r="I763" s="44"/>
      <c r="K763" s="33"/>
    </row>
    <row r="764" spans="1:11" x14ac:dyDescent="0.25">
      <c r="A764" s="1"/>
      <c r="B764" s="72" t="s">
        <v>149</v>
      </c>
      <c r="C764" s="327"/>
      <c r="D764" s="187"/>
      <c r="E764" s="327">
        <v>8</v>
      </c>
      <c r="G764" s="44"/>
      <c r="I764" s="44"/>
      <c r="K764" s="33"/>
    </row>
    <row r="765" spans="1:11" x14ac:dyDescent="0.25">
      <c r="A765" s="1"/>
      <c r="B765" s="72" t="s">
        <v>186</v>
      </c>
      <c r="C765" s="327"/>
      <c r="D765" s="187">
        <v>0.56999999999999995</v>
      </c>
      <c r="E765" s="327">
        <v>0.56999999999999995</v>
      </c>
      <c r="G765" s="47"/>
      <c r="H765" s="48"/>
      <c r="I765" s="47"/>
      <c r="J765" s="48"/>
      <c r="K765" s="33"/>
    </row>
    <row r="766" spans="1:11" x14ac:dyDescent="0.25">
      <c r="A766" s="1"/>
      <c r="B766" s="72" t="s">
        <v>55</v>
      </c>
      <c r="C766" s="327"/>
      <c r="D766" s="187">
        <v>0.84</v>
      </c>
      <c r="E766" s="327">
        <v>0.7</v>
      </c>
      <c r="G766" s="47"/>
      <c r="H766" s="48"/>
      <c r="I766" s="47"/>
      <c r="J766" s="48"/>
      <c r="K766" s="33"/>
    </row>
    <row r="767" spans="1:11" x14ac:dyDescent="0.25">
      <c r="B767" s="15" t="s">
        <v>50</v>
      </c>
      <c r="C767" s="327"/>
      <c r="D767" s="187">
        <v>5.25</v>
      </c>
      <c r="E767" s="327">
        <v>5.25</v>
      </c>
      <c r="G767" s="47"/>
      <c r="H767" s="48"/>
      <c r="I767" s="47"/>
      <c r="J767" s="48"/>
      <c r="K767" s="33"/>
    </row>
    <row r="768" spans="1:11" x14ac:dyDescent="0.25">
      <c r="B768" s="15" t="s">
        <v>48</v>
      </c>
      <c r="C768" s="327"/>
      <c r="D768" s="187"/>
      <c r="E768" s="327">
        <v>82.6</v>
      </c>
      <c r="G768" s="47"/>
      <c r="H768" s="48"/>
      <c r="I768" s="47"/>
      <c r="J768" s="48"/>
      <c r="K768" s="33"/>
    </row>
    <row r="769" spans="1:11" x14ac:dyDescent="0.25">
      <c r="B769" s="72" t="s">
        <v>128</v>
      </c>
      <c r="C769" s="327"/>
      <c r="D769" s="187">
        <v>2.6</v>
      </c>
      <c r="E769" s="327">
        <v>2.6</v>
      </c>
      <c r="G769" s="47"/>
      <c r="H769" s="48"/>
      <c r="I769" s="47"/>
      <c r="J769" s="48"/>
      <c r="K769" s="33"/>
    </row>
    <row r="770" spans="1:11" ht="31.5" x14ac:dyDescent="0.25">
      <c r="A770" s="1" t="s">
        <v>182</v>
      </c>
      <c r="C770" s="46" t="s">
        <v>156</v>
      </c>
      <c r="D770" s="48"/>
      <c r="E770" s="47"/>
      <c r="F770" s="48">
        <v>4.09</v>
      </c>
      <c r="G770" s="47">
        <v>5.97</v>
      </c>
      <c r="H770" s="48">
        <v>20.329999999999998</v>
      </c>
      <c r="I770" s="47">
        <v>172.3</v>
      </c>
      <c r="J770" s="48">
        <v>1.36</v>
      </c>
      <c r="K770" s="64" t="s">
        <v>449</v>
      </c>
    </row>
    <row r="771" spans="1:11" x14ac:dyDescent="0.25">
      <c r="A771" s="1"/>
      <c r="B771" s="9" t="s">
        <v>132</v>
      </c>
      <c r="C771" s="46"/>
      <c r="D771" s="48">
        <v>54.7</v>
      </c>
      <c r="E771" s="47">
        <v>54.7</v>
      </c>
      <c r="F771" s="48"/>
      <c r="G771" s="47"/>
      <c r="H771" s="48"/>
      <c r="I771" s="47"/>
      <c r="K771" s="64"/>
    </row>
    <row r="772" spans="1:11" x14ac:dyDescent="0.25">
      <c r="A772" s="1"/>
      <c r="B772" s="9" t="s">
        <v>134</v>
      </c>
      <c r="C772" s="46"/>
      <c r="D772" s="48">
        <v>82</v>
      </c>
      <c r="E772" s="47">
        <v>82</v>
      </c>
      <c r="F772" s="48"/>
      <c r="G772" s="47"/>
      <c r="H772" s="48"/>
      <c r="I772" s="47"/>
      <c r="K772" s="64"/>
    </row>
    <row r="773" spans="1:11" x14ac:dyDescent="0.25">
      <c r="A773" s="1"/>
      <c r="B773" s="15" t="s">
        <v>186</v>
      </c>
      <c r="C773" s="46"/>
      <c r="D773" s="48">
        <v>0.33</v>
      </c>
      <c r="E773" s="47">
        <v>0.33</v>
      </c>
      <c r="F773" s="48"/>
      <c r="G773" s="47"/>
      <c r="H773" s="48"/>
      <c r="I773" s="47"/>
      <c r="K773" s="64"/>
    </row>
    <row r="774" spans="1:11" x14ac:dyDescent="0.25">
      <c r="B774" s="9" t="s">
        <v>180</v>
      </c>
      <c r="C774" s="33"/>
      <c r="D774" s="48"/>
      <c r="E774" s="47">
        <v>115</v>
      </c>
      <c r="G774" s="44"/>
      <c r="I774" s="44"/>
      <c r="K774" s="64"/>
    </row>
    <row r="775" spans="1:11" x14ac:dyDescent="0.25">
      <c r="B775" s="9" t="s">
        <v>80</v>
      </c>
      <c r="C775" s="46"/>
      <c r="D775" s="48">
        <v>22</v>
      </c>
      <c r="E775" s="47">
        <v>17</v>
      </c>
      <c r="G775" s="44"/>
      <c r="I775" s="44"/>
      <c r="K775" s="64"/>
    </row>
    <row r="776" spans="1:11" x14ac:dyDescent="0.25">
      <c r="B776" s="9" t="s">
        <v>104</v>
      </c>
      <c r="C776" s="46"/>
      <c r="D776" s="48">
        <v>2.4</v>
      </c>
      <c r="E776" s="47">
        <v>2</v>
      </c>
      <c r="G776" s="44"/>
      <c r="I776" s="44"/>
      <c r="K776" s="64"/>
    </row>
    <row r="777" spans="1:11" x14ac:dyDescent="0.25">
      <c r="B777" s="9" t="s">
        <v>181</v>
      </c>
      <c r="C777" s="33"/>
      <c r="D777" s="48"/>
      <c r="E777" s="47">
        <v>130</v>
      </c>
      <c r="G777" s="44"/>
      <c r="I777" s="44"/>
      <c r="K777" s="64"/>
    </row>
    <row r="778" spans="1:11" x14ac:dyDescent="0.25">
      <c r="B778" s="9" t="s">
        <v>56</v>
      </c>
      <c r="C778" s="33"/>
      <c r="D778" s="48">
        <v>3</v>
      </c>
      <c r="E778" s="47">
        <v>3</v>
      </c>
      <c r="G778" s="44"/>
      <c r="I778" s="44"/>
      <c r="K778" s="64"/>
    </row>
    <row r="779" spans="1:11" x14ac:dyDescent="0.25">
      <c r="A779" s="1" t="s">
        <v>320</v>
      </c>
      <c r="C779" s="46">
        <v>180</v>
      </c>
      <c r="D779" s="48"/>
      <c r="E779" s="47"/>
      <c r="F779" s="48">
        <v>0.4</v>
      </c>
      <c r="G779" s="47">
        <v>1.7999999999999999E-2</v>
      </c>
      <c r="H779" s="48">
        <v>16.600000000000001</v>
      </c>
      <c r="I779" s="47">
        <v>68.2</v>
      </c>
      <c r="J779" s="48">
        <v>2.44</v>
      </c>
      <c r="K779" s="33" t="s">
        <v>331</v>
      </c>
    </row>
    <row r="780" spans="1:11" x14ac:dyDescent="0.25">
      <c r="A780" s="1"/>
      <c r="B780" s="9" t="s">
        <v>321</v>
      </c>
      <c r="C780" s="46"/>
      <c r="D780" s="48">
        <v>18.399999999999999</v>
      </c>
      <c r="E780" s="47">
        <v>18</v>
      </c>
      <c r="F780" s="48"/>
      <c r="G780" s="47"/>
      <c r="H780" s="48"/>
      <c r="I780" s="47"/>
      <c r="K780" s="33"/>
    </row>
    <row r="781" spans="1:11" x14ac:dyDescent="0.25">
      <c r="A781" s="1"/>
      <c r="B781" s="9" t="s">
        <v>29</v>
      </c>
      <c r="C781" s="46"/>
      <c r="D781" s="48">
        <v>6</v>
      </c>
      <c r="E781" s="47">
        <v>6</v>
      </c>
      <c r="F781" s="48"/>
      <c r="G781" s="47"/>
      <c r="H781" s="48"/>
      <c r="I781" s="47"/>
      <c r="K781" s="33"/>
    </row>
    <row r="782" spans="1:11" x14ac:dyDescent="0.25">
      <c r="A782" s="1"/>
      <c r="B782" s="9" t="s">
        <v>64</v>
      </c>
      <c r="C782" s="46"/>
      <c r="D782" s="48">
        <v>183</v>
      </c>
      <c r="E782" s="47">
        <v>183</v>
      </c>
      <c r="F782" s="48"/>
      <c r="G782" s="47"/>
      <c r="H782" s="48"/>
      <c r="I782" s="47"/>
      <c r="K782" s="33"/>
    </row>
    <row r="783" spans="1:11" ht="32.25" thickBot="1" x14ac:dyDescent="0.3">
      <c r="A783" s="1" t="s">
        <v>175</v>
      </c>
      <c r="C783" s="46">
        <v>30</v>
      </c>
      <c r="D783" s="48">
        <v>30</v>
      </c>
      <c r="E783" s="47">
        <v>30</v>
      </c>
      <c r="F783" s="47">
        <v>2.2822822822822819</v>
      </c>
      <c r="G783" s="63">
        <v>0.24024024024024024</v>
      </c>
      <c r="H783" s="63">
        <v>14.774774774774775</v>
      </c>
      <c r="I783" s="47">
        <v>70.570570570570567</v>
      </c>
      <c r="J783" s="48">
        <v>0</v>
      </c>
      <c r="K783" s="78" t="s">
        <v>453</v>
      </c>
    </row>
    <row r="784" spans="1:11" ht="32.25" thickBot="1" x14ac:dyDescent="0.3">
      <c r="A784" s="34" t="s">
        <v>208</v>
      </c>
      <c r="B784" s="35"/>
      <c r="C784" s="106">
        <v>45</v>
      </c>
      <c r="D784" s="82">
        <v>45</v>
      </c>
      <c r="E784" s="79">
        <v>45</v>
      </c>
      <c r="F784" s="79">
        <v>2.9729729729729724</v>
      </c>
      <c r="G784" s="80">
        <v>0.54054054054054046</v>
      </c>
      <c r="H784" s="80">
        <v>17.837837837837839</v>
      </c>
      <c r="I784" s="79">
        <v>89.189189189189179</v>
      </c>
      <c r="J784" s="82"/>
      <c r="K784" s="78" t="s">
        <v>458</v>
      </c>
    </row>
    <row r="785" spans="1:11" s="57" customFormat="1" ht="16.5" thickBot="1" x14ac:dyDescent="0.3">
      <c r="A785" s="50" t="s">
        <v>37</v>
      </c>
      <c r="B785" s="51"/>
      <c r="C785" s="52">
        <v>705</v>
      </c>
      <c r="D785" s="94"/>
      <c r="E785" s="54"/>
      <c r="F785" s="55">
        <f>F784+F783+F770+F779+F758+F749+F745</f>
        <v>22.136255255255254</v>
      </c>
      <c r="G785" s="55">
        <f t="shared" ref="G785:J785" si="25">G784+G783+G770+G779+G758+G749+G745</f>
        <v>19.569380780780779</v>
      </c>
      <c r="H785" s="55">
        <f t="shared" si="25"/>
        <v>94.440812612612604</v>
      </c>
      <c r="I785" s="55">
        <f t="shared" si="25"/>
        <v>649.26975975975972</v>
      </c>
      <c r="J785" s="55">
        <f t="shared" si="25"/>
        <v>11.87</v>
      </c>
      <c r="K785" s="56"/>
    </row>
    <row r="786" spans="1:11" ht="31.5" x14ac:dyDescent="0.25">
      <c r="A786" s="1"/>
      <c r="B786" s="85" t="s">
        <v>256</v>
      </c>
      <c r="C786" s="46"/>
      <c r="D786" s="48"/>
      <c r="E786" s="47"/>
      <c r="F786" s="48"/>
      <c r="G786" s="47"/>
      <c r="H786" s="48"/>
      <c r="I786" s="47"/>
      <c r="J786" s="48"/>
      <c r="K786" s="33"/>
    </row>
    <row r="787" spans="1:11" x14ac:dyDescent="0.25">
      <c r="A787" s="86" t="s">
        <v>210</v>
      </c>
      <c r="B787" s="3"/>
      <c r="C787" s="87" t="s">
        <v>89</v>
      </c>
      <c r="D787" s="88"/>
      <c r="E787" s="89"/>
      <c r="F787" s="90">
        <v>13.94</v>
      </c>
      <c r="G787" s="91">
        <v>24.83</v>
      </c>
      <c r="H787" s="90">
        <v>2.64</v>
      </c>
      <c r="I787" s="91">
        <v>289.66000000000003</v>
      </c>
      <c r="J787" s="90">
        <v>0.28000000000000003</v>
      </c>
      <c r="K787" s="33" t="s">
        <v>471</v>
      </c>
    </row>
    <row r="788" spans="1:11" x14ac:dyDescent="0.25">
      <c r="A788" s="86"/>
      <c r="B788" s="9" t="s">
        <v>55</v>
      </c>
      <c r="C788" s="87"/>
      <c r="D788" s="90">
        <v>114</v>
      </c>
      <c r="E788" s="91">
        <v>95</v>
      </c>
      <c r="F788" s="90"/>
      <c r="G788" s="91"/>
      <c r="H788" s="90"/>
      <c r="I788" s="91"/>
      <c r="J788" s="90"/>
      <c r="K788" s="33"/>
    </row>
    <row r="789" spans="1:11" x14ac:dyDescent="0.25">
      <c r="A789" s="86"/>
      <c r="B789" s="3" t="s">
        <v>160</v>
      </c>
      <c r="C789" s="87"/>
      <c r="D789" s="90">
        <v>60</v>
      </c>
      <c r="E789" s="91">
        <v>60</v>
      </c>
      <c r="F789" s="90"/>
      <c r="G789" s="91"/>
      <c r="H789" s="90"/>
      <c r="I789" s="91"/>
      <c r="J789" s="90"/>
      <c r="K789" s="33"/>
    </row>
    <row r="790" spans="1:11" x14ac:dyDescent="0.25">
      <c r="A790" s="86"/>
      <c r="B790" s="3" t="s">
        <v>190</v>
      </c>
      <c r="C790" s="87"/>
      <c r="D790" s="90"/>
      <c r="E790" s="91">
        <v>155</v>
      </c>
      <c r="F790" s="90"/>
      <c r="G790" s="91"/>
      <c r="H790" s="90"/>
      <c r="I790" s="91"/>
      <c r="J790" s="90"/>
      <c r="K790" s="33"/>
    </row>
    <row r="791" spans="1:11" x14ac:dyDescent="0.25">
      <c r="A791" s="86"/>
      <c r="B791" s="3" t="s">
        <v>56</v>
      </c>
      <c r="C791" s="87"/>
      <c r="D791" s="90">
        <v>2.5</v>
      </c>
      <c r="E791" s="91">
        <v>2.5</v>
      </c>
      <c r="F791" s="90"/>
      <c r="G791" s="91"/>
      <c r="H791" s="90"/>
      <c r="I791" s="91"/>
      <c r="J791" s="90"/>
      <c r="K791" s="33"/>
    </row>
    <row r="792" spans="1:11" x14ac:dyDescent="0.25">
      <c r="A792" s="86"/>
      <c r="B792" s="3" t="s">
        <v>186</v>
      </c>
      <c r="C792" s="87"/>
      <c r="D792" s="90">
        <v>0.4</v>
      </c>
      <c r="E792" s="91">
        <v>0.4</v>
      </c>
      <c r="F792" s="90"/>
      <c r="G792" s="91"/>
      <c r="H792" s="90"/>
      <c r="I792" s="91"/>
      <c r="J792" s="90"/>
      <c r="K792" s="33"/>
    </row>
    <row r="793" spans="1:11" x14ac:dyDescent="0.25">
      <c r="A793" s="86"/>
      <c r="B793" s="3" t="s">
        <v>191</v>
      </c>
      <c r="C793" s="87"/>
      <c r="D793" s="90"/>
      <c r="E793" s="91">
        <v>150</v>
      </c>
      <c r="F793" s="90"/>
      <c r="G793" s="91"/>
      <c r="H793" s="90"/>
      <c r="I793" s="91"/>
      <c r="J793" s="90"/>
      <c r="K793" s="33"/>
    </row>
    <row r="794" spans="1:11" ht="34.5" customHeight="1" x14ac:dyDescent="0.25">
      <c r="A794" s="1" t="s">
        <v>58</v>
      </c>
      <c r="C794" s="47" t="s">
        <v>249</v>
      </c>
      <c r="D794" s="48"/>
      <c r="E794" s="47"/>
      <c r="F794" s="48">
        <v>6.3063063063063057E-2</v>
      </c>
      <c r="G794" s="47">
        <v>1.8018018018018018E-2</v>
      </c>
      <c r="H794" s="48">
        <v>6.02</v>
      </c>
      <c r="I794" s="47">
        <v>24.1</v>
      </c>
      <c r="J794" s="48">
        <v>0.03</v>
      </c>
      <c r="K794" s="33" t="s">
        <v>486</v>
      </c>
    </row>
    <row r="795" spans="1:11" x14ac:dyDescent="0.25">
      <c r="A795" s="1"/>
      <c r="B795" s="9" t="s">
        <v>207</v>
      </c>
      <c r="C795" s="46"/>
      <c r="D795" s="48">
        <v>0.45</v>
      </c>
      <c r="E795" s="47">
        <v>0.45</v>
      </c>
      <c r="F795" s="48"/>
      <c r="G795" s="47"/>
      <c r="H795" s="48"/>
      <c r="I795" s="47"/>
      <c r="J795" s="48"/>
      <c r="K795" s="33"/>
    </row>
    <row r="796" spans="1:11" x14ac:dyDescent="0.25">
      <c r="A796" s="1"/>
      <c r="B796" s="9" t="s">
        <v>59</v>
      </c>
      <c r="C796" s="46"/>
      <c r="D796" s="48">
        <v>6</v>
      </c>
      <c r="E796" s="47">
        <v>6</v>
      </c>
      <c r="F796" s="48"/>
      <c r="G796" s="47"/>
      <c r="H796" s="48"/>
      <c r="I796" s="47"/>
      <c r="J796" s="48"/>
      <c r="K796" s="33"/>
    </row>
    <row r="797" spans="1:11" x14ac:dyDescent="0.25">
      <c r="A797" s="1"/>
      <c r="B797" s="9" t="s">
        <v>28</v>
      </c>
      <c r="C797" s="46"/>
      <c r="D797" s="48">
        <v>180</v>
      </c>
      <c r="E797" s="47">
        <v>180</v>
      </c>
      <c r="F797" s="48"/>
      <c r="G797" s="47"/>
      <c r="H797" s="48"/>
      <c r="I797" s="47"/>
      <c r="J797" s="48"/>
      <c r="K797" s="33"/>
    </row>
    <row r="798" spans="1:11" ht="55.5" customHeight="1" x14ac:dyDescent="0.25">
      <c r="A798" s="68" t="s">
        <v>402</v>
      </c>
      <c r="B798" s="73"/>
      <c r="C798" s="327">
        <v>50</v>
      </c>
      <c r="D798" s="69"/>
      <c r="E798" s="70"/>
      <c r="F798" s="70">
        <v>4.22</v>
      </c>
      <c r="G798" s="200">
        <v>4.8099999999999996</v>
      </c>
      <c r="H798" s="200">
        <v>25.22</v>
      </c>
      <c r="I798" s="70">
        <v>151</v>
      </c>
      <c r="J798" s="138"/>
      <c r="K798" s="139" t="s">
        <v>298</v>
      </c>
    </row>
    <row r="799" spans="1:11" x14ac:dyDescent="0.25">
      <c r="A799" s="1"/>
      <c r="B799" s="15" t="s">
        <v>50</v>
      </c>
      <c r="C799" s="46"/>
      <c r="D799" s="48">
        <v>31</v>
      </c>
      <c r="E799" s="47">
        <v>31</v>
      </c>
      <c r="F799" s="47"/>
      <c r="G799" s="63"/>
      <c r="H799" s="63"/>
      <c r="I799" s="47"/>
      <c r="J799" s="48"/>
      <c r="K799" s="33"/>
    </row>
    <row r="800" spans="1:11" x14ac:dyDescent="0.25">
      <c r="A800" s="1"/>
      <c r="B800" s="15" t="s">
        <v>50</v>
      </c>
      <c r="C800" s="46"/>
      <c r="D800" s="48">
        <v>1</v>
      </c>
      <c r="E800" s="47">
        <v>1</v>
      </c>
      <c r="F800" s="47"/>
      <c r="G800" s="63"/>
      <c r="H800" s="63"/>
      <c r="I800" s="47"/>
      <c r="J800" s="48"/>
      <c r="K800" s="33"/>
    </row>
    <row r="801" spans="1:11" x14ac:dyDescent="0.25">
      <c r="A801" s="1"/>
      <c r="B801" s="15" t="s">
        <v>92</v>
      </c>
      <c r="C801" s="46"/>
      <c r="D801" s="48">
        <v>0.4</v>
      </c>
      <c r="E801" s="47">
        <v>0.4</v>
      </c>
      <c r="F801" s="47"/>
      <c r="G801" s="63"/>
      <c r="H801" s="63"/>
      <c r="I801" s="47"/>
      <c r="J801" s="48"/>
      <c r="K801" s="33"/>
    </row>
    <row r="802" spans="1:11" x14ac:dyDescent="0.25">
      <c r="A802" s="1"/>
      <c r="B802" s="15" t="s">
        <v>186</v>
      </c>
      <c r="C802" s="46"/>
      <c r="D802" s="48">
        <v>0.4</v>
      </c>
      <c r="E802" s="47">
        <v>0.4</v>
      </c>
      <c r="F802" s="47"/>
      <c r="G802" s="63"/>
      <c r="H802" s="63"/>
      <c r="I802" s="47"/>
      <c r="J802" s="48"/>
      <c r="K802" s="33"/>
    </row>
    <row r="803" spans="1:11" x14ac:dyDescent="0.25">
      <c r="A803" s="1"/>
      <c r="B803" s="15" t="s">
        <v>29</v>
      </c>
      <c r="C803" s="46"/>
      <c r="D803" s="48">
        <v>1</v>
      </c>
      <c r="E803" s="47">
        <v>1</v>
      </c>
      <c r="F803" s="47"/>
      <c r="G803" s="63"/>
      <c r="H803" s="63"/>
      <c r="I803" s="47"/>
      <c r="J803" s="48"/>
      <c r="K803" s="33"/>
    </row>
    <row r="804" spans="1:11" x14ac:dyDescent="0.25">
      <c r="A804" s="1"/>
      <c r="B804" s="15" t="s">
        <v>31</v>
      </c>
      <c r="C804" s="46"/>
      <c r="D804" s="48">
        <v>2.5</v>
      </c>
      <c r="E804" s="47">
        <v>2.5</v>
      </c>
      <c r="F804" s="47"/>
      <c r="G804" s="63"/>
      <c r="H804" s="63"/>
      <c r="I804" s="47"/>
      <c r="J804" s="48"/>
      <c r="K804" s="33"/>
    </row>
    <row r="805" spans="1:11" x14ac:dyDescent="0.25">
      <c r="A805" s="1"/>
      <c r="B805" s="15" t="s">
        <v>41</v>
      </c>
      <c r="C805" s="46"/>
      <c r="D805" s="48">
        <v>3</v>
      </c>
      <c r="E805" s="47">
        <v>2.5</v>
      </c>
      <c r="F805" s="47"/>
      <c r="G805" s="63"/>
      <c r="H805" s="63"/>
      <c r="I805" s="47"/>
      <c r="J805" s="48"/>
      <c r="K805" s="33"/>
    </row>
    <row r="806" spans="1:11" x14ac:dyDescent="0.25">
      <c r="A806" s="1"/>
      <c r="B806" s="15" t="s">
        <v>160</v>
      </c>
      <c r="C806" s="46"/>
      <c r="D806" s="48">
        <v>12.5</v>
      </c>
      <c r="E806" s="47">
        <v>12.5</v>
      </c>
      <c r="F806" s="47"/>
      <c r="G806" s="63"/>
      <c r="H806" s="63"/>
      <c r="I806" s="47"/>
      <c r="J806" s="48"/>
      <c r="K806" s="33"/>
    </row>
    <row r="807" spans="1:11" x14ac:dyDescent="0.25">
      <c r="A807" s="1"/>
      <c r="B807" s="15" t="s">
        <v>146</v>
      </c>
      <c r="C807" s="46"/>
      <c r="D807" s="48"/>
      <c r="E807" s="47">
        <v>50</v>
      </c>
      <c r="F807" s="47"/>
      <c r="G807" s="63"/>
      <c r="H807" s="63"/>
      <c r="I807" s="47"/>
      <c r="J807" s="48"/>
      <c r="K807" s="33"/>
    </row>
    <row r="808" spans="1:11" x14ac:dyDescent="0.25">
      <c r="A808" s="1"/>
      <c r="B808" s="15" t="s">
        <v>29</v>
      </c>
      <c r="C808" s="46"/>
      <c r="D808" s="48">
        <v>5</v>
      </c>
      <c r="E808" s="47">
        <v>5</v>
      </c>
      <c r="F808" s="47"/>
      <c r="G808" s="63"/>
      <c r="H808" s="63"/>
      <c r="I808" s="47"/>
      <c r="J808" s="48"/>
      <c r="K808" s="33"/>
    </row>
    <row r="809" spans="1:11" x14ac:dyDescent="0.25">
      <c r="A809" s="1"/>
      <c r="B809" s="15" t="s">
        <v>31</v>
      </c>
      <c r="C809" s="46"/>
      <c r="D809" s="48">
        <v>2.5</v>
      </c>
      <c r="E809" s="47">
        <v>2.5</v>
      </c>
      <c r="F809" s="47"/>
      <c r="G809" s="63"/>
      <c r="H809" s="63"/>
      <c r="I809" s="47"/>
      <c r="J809" s="48"/>
      <c r="K809" s="33"/>
    </row>
    <row r="810" spans="1:11" x14ac:dyDescent="0.25">
      <c r="A810" s="1"/>
      <c r="B810" s="15" t="s">
        <v>297</v>
      </c>
      <c r="C810" s="46"/>
      <c r="D810" s="48"/>
      <c r="E810" s="47">
        <v>57.5</v>
      </c>
      <c r="F810" s="47"/>
      <c r="G810" s="63"/>
      <c r="H810" s="63"/>
      <c r="I810" s="47"/>
      <c r="J810" s="48"/>
      <c r="K810" s="33"/>
    </row>
    <row r="811" spans="1:11" x14ac:dyDescent="0.25">
      <c r="A811" s="1"/>
      <c r="B811" s="15" t="s">
        <v>55</v>
      </c>
      <c r="C811" s="46"/>
      <c r="D811" s="48">
        <v>0.9</v>
      </c>
      <c r="E811" s="47">
        <v>0.75</v>
      </c>
      <c r="F811" s="47"/>
      <c r="G811" s="63"/>
      <c r="H811" s="63"/>
      <c r="I811" s="47"/>
      <c r="J811" s="48"/>
      <c r="K811" s="33"/>
    </row>
    <row r="812" spans="1:11" x14ac:dyDescent="0.25">
      <c r="A812" s="1"/>
      <c r="B812" s="15" t="s">
        <v>46</v>
      </c>
      <c r="C812" s="46"/>
      <c r="D812" s="48">
        <v>0.13</v>
      </c>
      <c r="E812" s="47">
        <v>0.13</v>
      </c>
      <c r="F812" s="47"/>
      <c r="G812" s="63"/>
      <c r="H812" s="63"/>
      <c r="I812" s="47"/>
      <c r="J812" s="48"/>
      <c r="K812" s="33"/>
    </row>
    <row r="813" spans="1:11" ht="32.25" thickBot="1" x14ac:dyDescent="0.3">
      <c r="A813" s="1" t="s">
        <v>175</v>
      </c>
      <c r="C813" s="46">
        <v>30</v>
      </c>
      <c r="D813" s="48">
        <v>30</v>
      </c>
      <c r="E813" s="47">
        <v>30</v>
      </c>
      <c r="F813" s="47">
        <v>2.2822822822822819</v>
      </c>
      <c r="G813" s="63">
        <v>0.24024024024024024</v>
      </c>
      <c r="H813" s="63">
        <v>14.774774774774775</v>
      </c>
      <c r="I813" s="47">
        <v>70.570570570570567</v>
      </c>
      <c r="J813" s="48">
        <v>0</v>
      </c>
      <c r="K813" s="78" t="s">
        <v>453</v>
      </c>
    </row>
    <row r="814" spans="1:11" ht="30" customHeight="1" thickBot="1" x14ac:dyDescent="0.3">
      <c r="A814" s="203" t="s">
        <v>355</v>
      </c>
      <c r="B814" s="208"/>
      <c r="C814" s="204">
        <v>180</v>
      </c>
      <c r="D814" s="234">
        <v>180</v>
      </c>
      <c r="E814" s="204">
        <v>180</v>
      </c>
      <c r="F814" s="205">
        <v>0.8</v>
      </c>
      <c r="G814" s="206"/>
      <c r="H814" s="205">
        <v>18.18</v>
      </c>
      <c r="I814" s="206">
        <v>76</v>
      </c>
      <c r="J814" s="205">
        <v>3.6</v>
      </c>
      <c r="K814" s="301" t="s">
        <v>462</v>
      </c>
    </row>
    <row r="815" spans="1:11" s="57" customFormat="1" ht="16.5" thickBot="1" x14ac:dyDescent="0.3">
      <c r="A815" s="50" t="s">
        <v>37</v>
      </c>
      <c r="B815" s="51"/>
      <c r="C815" s="52">
        <v>596</v>
      </c>
      <c r="D815" s="94"/>
      <c r="E815" s="54"/>
      <c r="F815" s="55">
        <f>F787+F794+F798+F813+F814</f>
        <v>21.305345345345344</v>
      </c>
      <c r="G815" s="55">
        <f t="shared" ref="G815:J815" si="26">G787+G794+G798+G813+G814</f>
        <v>29.898258258258256</v>
      </c>
      <c r="H815" s="55">
        <f t="shared" si="26"/>
        <v>66.834774774774772</v>
      </c>
      <c r="I815" s="55">
        <f t="shared" si="26"/>
        <v>611.33057057057067</v>
      </c>
      <c r="J815" s="55">
        <f t="shared" si="26"/>
        <v>3.91</v>
      </c>
      <c r="K815" s="188"/>
    </row>
    <row r="816" spans="1:11" s="57" customFormat="1" ht="16.5" thickBot="1" x14ac:dyDescent="0.3">
      <c r="A816" s="141" t="s">
        <v>60</v>
      </c>
      <c r="B816" s="189"/>
      <c r="C816" s="114">
        <f>C738+C743+C785+C815</f>
        <v>1888</v>
      </c>
      <c r="D816" s="190"/>
      <c r="E816" s="114"/>
      <c r="F816" s="191">
        <f>F738+F743+F785+F815</f>
        <v>60.074052852852851</v>
      </c>
      <c r="G816" s="175">
        <f>G738+G743+G785+G815</f>
        <v>66.958109909909908</v>
      </c>
      <c r="H816" s="192">
        <f>H738+H743+H785+H815</f>
        <v>226.90558738738736</v>
      </c>
      <c r="I816" s="55">
        <f>I738+I743+I785+I815</f>
        <v>1751.3590090090092</v>
      </c>
      <c r="J816" s="192">
        <f>J738+J743+J785+J815</f>
        <v>19.52</v>
      </c>
      <c r="K816" s="56"/>
    </row>
    <row r="817" spans="1:11" x14ac:dyDescent="0.25">
      <c r="A817" s="15"/>
      <c r="F817" s="61"/>
      <c r="G817" s="61"/>
      <c r="H817" s="61"/>
      <c r="I817" s="61"/>
    </row>
    <row r="818" spans="1:11" ht="16.5" thickBot="1" x14ac:dyDescent="0.3">
      <c r="A818" s="164" t="s">
        <v>226</v>
      </c>
      <c r="B818" s="15"/>
      <c r="C818" s="15"/>
      <c r="D818" s="16"/>
      <c r="I818" s="100"/>
      <c r="J818" s="100"/>
      <c r="K818" s="35"/>
    </row>
    <row r="819" spans="1:11" ht="30.75" customHeight="1" x14ac:dyDescent="0.25">
      <c r="A819" s="18" t="s">
        <v>5</v>
      </c>
      <c r="B819" s="19"/>
      <c r="C819" s="20" t="s">
        <v>6</v>
      </c>
      <c r="D819" s="321" t="s">
        <v>7</v>
      </c>
      <c r="E819" s="21" t="s">
        <v>7</v>
      </c>
      <c r="F819" s="812" t="s">
        <v>8</v>
      </c>
      <c r="G819" s="813"/>
      <c r="H819" s="814"/>
      <c r="I819" s="316" t="s">
        <v>9</v>
      </c>
      <c r="J819" s="321" t="s">
        <v>10</v>
      </c>
      <c r="K819" s="41" t="s">
        <v>11</v>
      </c>
    </row>
    <row r="820" spans="1:11" ht="16.5" thickBot="1" x14ac:dyDescent="0.3">
      <c r="A820" s="24" t="s">
        <v>12</v>
      </c>
      <c r="B820" s="193"/>
      <c r="C820" s="26" t="s">
        <v>13</v>
      </c>
      <c r="D820" s="27" t="s">
        <v>14</v>
      </c>
      <c r="E820" s="28" t="s">
        <v>14</v>
      </c>
      <c r="F820" s="815"/>
      <c r="G820" s="816"/>
      <c r="H820" s="817"/>
      <c r="I820" s="27" t="s">
        <v>15</v>
      </c>
      <c r="J820" s="69"/>
      <c r="K820" s="327"/>
    </row>
    <row r="821" spans="1:11" ht="16.5" thickBot="1" x14ac:dyDescent="0.3">
      <c r="A821" s="1"/>
      <c r="C821" s="49"/>
      <c r="D821" s="37" t="s">
        <v>16</v>
      </c>
      <c r="E821" s="37" t="s">
        <v>17</v>
      </c>
      <c r="F821" s="21" t="s">
        <v>18</v>
      </c>
      <c r="G821" s="21" t="s">
        <v>19</v>
      </c>
      <c r="H821" s="322" t="s">
        <v>20</v>
      </c>
      <c r="I821" s="321" t="s">
        <v>21</v>
      </c>
      <c r="J821" s="321" t="s">
        <v>22</v>
      </c>
      <c r="K821" s="33"/>
    </row>
    <row r="822" spans="1:11" x14ac:dyDescent="0.25">
      <c r="A822" s="18"/>
      <c r="B822" s="170" t="s">
        <v>23</v>
      </c>
      <c r="C822" s="41"/>
      <c r="D822" s="322"/>
      <c r="E822" s="43"/>
      <c r="F822" s="99"/>
      <c r="G822" s="43"/>
      <c r="H822" s="99"/>
      <c r="I822" s="43"/>
      <c r="J822" s="99"/>
      <c r="K822" s="23"/>
    </row>
    <row r="823" spans="1:11" ht="31.5" x14ac:dyDescent="0.25">
      <c r="A823" s="1" t="s">
        <v>246</v>
      </c>
      <c r="C823" s="46" t="s">
        <v>248</v>
      </c>
      <c r="D823" s="48"/>
      <c r="E823" s="47"/>
      <c r="F823" s="48">
        <v>7.73</v>
      </c>
      <c r="G823" s="47">
        <v>5.6</v>
      </c>
      <c r="H823" s="48">
        <v>39.81</v>
      </c>
      <c r="I823" s="47">
        <v>241.16</v>
      </c>
      <c r="J823" s="48">
        <v>0.86</v>
      </c>
      <c r="K823" s="33" t="s">
        <v>77</v>
      </c>
    </row>
    <row r="824" spans="1:11" x14ac:dyDescent="0.25">
      <c r="A824" s="1"/>
      <c r="B824" s="3" t="s">
        <v>78</v>
      </c>
      <c r="C824" s="46"/>
      <c r="D824" s="48">
        <v>22.5</v>
      </c>
      <c r="E824" s="47">
        <v>22.5</v>
      </c>
      <c r="F824" s="48"/>
      <c r="G824" s="47"/>
      <c r="H824" s="48"/>
      <c r="I824" s="47"/>
      <c r="J824" s="48"/>
      <c r="K824" s="33"/>
    </row>
    <row r="825" spans="1:11" x14ac:dyDescent="0.25">
      <c r="A825" s="1"/>
      <c r="B825" s="9" t="s">
        <v>27</v>
      </c>
      <c r="C825" s="46"/>
      <c r="D825" s="48">
        <v>90</v>
      </c>
      <c r="E825" s="47">
        <v>90</v>
      </c>
      <c r="F825" s="48"/>
      <c r="G825" s="47"/>
      <c r="H825" s="48"/>
      <c r="I825" s="47"/>
      <c r="J825" s="48"/>
      <c r="K825" s="33"/>
    </row>
    <row r="826" spans="1:11" x14ac:dyDescent="0.25">
      <c r="A826" s="1"/>
      <c r="B826" s="9" t="s">
        <v>28</v>
      </c>
      <c r="C826" s="46"/>
      <c r="D826" s="48">
        <v>68</v>
      </c>
      <c r="E826" s="47">
        <v>68</v>
      </c>
      <c r="F826" s="48"/>
      <c r="G826" s="47"/>
      <c r="H826" s="48"/>
      <c r="I826" s="47"/>
      <c r="J826" s="48"/>
      <c r="K826" s="33"/>
    </row>
    <row r="827" spans="1:11" x14ac:dyDescent="0.25">
      <c r="A827" s="1"/>
      <c r="B827" s="9" t="s">
        <v>29</v>
      </c>
      <c r="C827" s="46"/>
      <c r="D827" s="48">
        <v>2.5</v>
      </c>
      <c r="E827" s="47">
        <v>2.5</v>
      </c>
      <c r="F827" s="48"/>
      <c r="G827" s="47"/>
      <c r="H827" s="48"/>
      <c r="I827" s="47"/>
      <c r="J827" s="48"/>
      <c r="K827" s="33"/>
    </row>
    <row r="828" spans="1:11" x14ac:dyDescent="0.25">
      <c r="A828" s="1"/>
      <c r="B828" s="15" t="s">
        <v>186</v>
      </c>
      <c r="C828" s="46"/>
      <c r="D828" s="48">
        <v>0.5</v>
      </c>
      <c r="E828" s="47">
        <v>0.5</v>
      </c>
      <c r="F828" s="48"/>
      <c r="G828" s="47"/>
      <c r="H828" s="48"/>
      <c r="I828" s="47"/>
      <c r="J828" s="48"/>
      <c r="K828" s="33"/>
    </row>
    <row r="829" spans="1:11" x14ac:dyDescent="0.25">
      <c r="A829" s="1"/>
      <c r="B829" s="9" t="s">
        <v>31</v>
      </c>
      <c r="C829" s="46"/>
      <c r="D829" s="48">
        <v>3</v>
      </c>
      <c r="E829" s="47">
        <v>3</v>
      </c>
      <c r="F829" s="48"/>
      <c r="G829" s="47"/>
      <c r="H829" s="48"/>
      <c r="I829" s="47"/>
      <c r="J829" s="48"/>
      <c r="K829" s="33"/>
    </row>
    <row r="830" spans="1:11" x14ac:dyDescent="0.25">
      <c r="A830" s="86" t="s">
        <v>79</v>
      </c>
      <c r="B830" s="12"/>
      <c r="C830" s="89" t="s">
        <v>249</v>
      </c>
      <c r="D830" s="131"/>
      <c r="E830" s="132"/>
      <c r="F830" s="90">
        <v>3.0325232901236614</v>
      </c>
      <c r="G830" s="91">
        <v>2.3958740841428243</v>
      </c>
      <c r="H830" s="90">
        <v>10.482708219155825</v>
      </c>
      <c r="I830" s="91">
        <v>75.76195432928796</v>
      </c>
      <c r="J830" s="90">
        <v>1.38</v>
      </c>
      <c r="K830" s="33" t="s">
        <v>463</v>
      </c>
    </row>
    <row r="831" spans="1:11" x14ac:dyDescent="0.25">
      <c r="A831" s="86"/>
      <c r="B831" s="9" t="s">
        <v>207</v>
      </c>
      <c r="C831" s="87"/>
      <c r="D831" s="88">
        <v>0.45</v>
      </c>
      <c r="E831" s="89">
        <v>0.45</v>
      </c>
      <c r="F831" s="90"/>
      <c r="G831" s="91"/>
      <c r="H831" s="90"/>
      <c r="I831" s="91"/>
      <c r="J831" s="90"/>
      <c r="K831" s="33"/>
    </row>
    <row r="832" spans="1:11" x14ac:dyDescent="0.25">
      <c r="A832" s="86"/>
      <c r="B832" s="12" t="s">
        <v>29</v>
      </c>
      <c r="C832" s="87"/>
      <c r="D832" s="88">
        <v>6</v>
      </c>
      <c r="E832" s="89">
        <v>6</v>
      </c>
      <c r="F832" s="90"/>
      <c r="G832" s="91"/>
      <c r="H832" s="90"/>
      <c r="I832" s="91"/>
      <c r="J832" s="90"/>
      <c r="K832" s="33"/>
    </row>
    <row r="833" spans="1:11" x14ac:dyDescent="0.25">
      <c r="A833" s="86"/>
      <c r="B833" s="12" t="s">
        <v>27</v>
      </c>
      <c r="C833" s="87"/>
      <c r="D833" s="88">
        <v>92</v>
      </c>
      <c r="E833" s="89">
        <v>90</v>
      </c>
      <c r="F833" s="90"/>
      <c r="G833" s="91"/>
      <c r="H833" s="90"/>
      <c r="I833" s="91"/>
      <c r="J833" s="90"/>
      <c r="K833" s="33"/>
    </row>
    <row r="834" spans="1:11" x14ac:dyDescent="0.25">
      <c r="A834" s="86"/>
      <c r="B834" s="12" t="s">
        <v>28</v>
      </c>
      <c r="C834" s="87"/>
      <c r="D834" s="88">
        <v>90</v>
      </c>
      <c r="E834" s="89">
        <v>90</v>
      </c>
      <c r="F834" s="90"/>
      <c r="G834" s="91"/>
      <c r="H834" s="90"/>
      <c r="I834" s="91"/>
      <c r="J834" s="90"/>
      <c r="K834" s="33"/>
    </row>
    <row r="835" spans="1:11" ht="31.5" x14ac:dyDescent="0.25">
      <c r="A835" s="1" t="s">
        <v>174</v>
      </c>
      <c r="C835" s="67" t="s">
        <v>250</v>
      </c>
      <c r="E835" s="44"/>
      <c r="F835" s="48">
        <v>3.61</v>
      </c>
      <c r="G835" s="47">
        <v>5.83</v>
      </c>
      <c r="H835" s="48">
        <v>15.49</v>
      </c>
      <c r="I835" s="47">
        <v>128.77000000000001</v>
      </c>
      <c r="J835" s="48">
        <v>0.04</v>
      </c>
      <c r="K835" s="33" t="s">
        <v>448</v>
      </c>
    </row>
    <row r="836" spans="1:11" x14ac:dyDescent="0.25">
      <c r="A836" s="1"/>
      <c r="B836" s="9" t="s">
        <v>36</v>
      </c>
      <c r="C836" s="46"/>
      <c r="D836" s="48">
        <v>30</v>
      </c>
      <c r="E836" s="47">
        <v>30</v>
      </c>
      <c r="F836" s="48"/>
      <c r="G836" s="47"/>
      <c r="H836" s="48"/>
      <c r="I836" s="47"/>
      <c r="J836" s="48"/>
      <c r="K836" s="33"/>
    </row>
    <row r="837" spans="1:11" x14ac:dyDescent="0.25">
      <c r="A837" s="1"/>
      <c r="B837" s="9" t="s">
        <v>67</v>
      </c>
      <c r="C837" s="46"/>
      <c r="D837" s="48">
        <v>5.0999999999999996</v>
      </c>
      <c r="E837" s="47">
        <v>5</v>
      </c>
      <c r="F837" s="48"/>
      <c r="G837" s="47"/>
      <c r="H837" s="48"/>
      <c r="I837" s="47"/>
      <c r="J837" s="48"/>
      <c r="K837" s="33"/>
    </row>
    <row r="838" spans="1:11" ht="16.5" thickBot="1" x14ac:dyDescent="0.3">
      <c r="B838" s="9" t="s">
        <v>31</v>
      </c>
      <c r="C838" s="106"/>
      <c r="D838" s="48">
        <v>5</v>
      </c>
      <c r="E838" s="79">
        <v>5</v>
      </c>
      <c r="F838" s="47" t="s">
        <v>3</v>
      </c>
      <c r="G838" s="80"/>
      <c r="H838" s="63"/>
      <c r="I838" s="79"/>
      <c r="J838" s="48"/>
      <c r="K838" s="33"/>
    </row>
    <row r="839" spans="1:11" s="57" customFormat="1" ht="16.5" thickBot="1" x14ac:dyDescent="0.3">
      <c r="A839" s="50" t="s">
        <v>37</v>
      </c>
      <c r="B839" s="51"/>
      <c r="C839" s="52">
        <v>409</v>
      </c>
      <c r="D839" s="94"/>
      <c r="E839" s="54"/>
      <c r="F839" s="55">
        <f>F823+F830+F835</f>
        <v>14.372523290123661</v>
      </c>
      <c r="G839" s="55">
        <f t="shared" ref="G839:J839" si="27">G823+G830+G835</f>
        <v>13.825874084142825</v>
      </c>
      <c r="H839" s="55">
        <f t="shared" si="27"/>
        <v>65.782708219155822</v>
      </c>
      <c r="I839" s="55">
        <f t="shared" si="27"/>
        <v>445.69195432928791</v>
      </c>
      <c r="J839" s="55">
        <f t="shared" si="27"/>
        <v>2.2799999999999998</v>
      </c>
      <c r="K839" s="188"/>
    </row>
    <row r="840" spans="1:11" x14ac:dyDescent="0.25">
      <c r="A840" s="18"/>
      <c r="B840" s="170" t="s">
        <v>38</v>
      </c>
      <c r="C840" s="41"/>
      <c r="D840" s="322"/>
      <c r="E840" s="21"/>
      <c r="F840" s="21"/>
      <c r="G840" s="323"/>
      <c r="H840" s="322"/>
      <c r="I840" s="21"/>
      <c r="J840" s="48"/>
      <c r="K840" s="23"/>
    </row>
    <row r="841" spans="1:11" x14ac:dyDescent="0.25">
      <c r="A841" s="1" t="s">
        <v>408</v>
      </c>
      <c r="C841" s="46">
        <v>180</v>
      </c>
      <c r="D841" s="48"/>
      <c r="E841" s="47"/>
      <c r="F841" s="90">
        <v>5.48</v>
      </c>
      <c r="G841" s="91">
        <v>4.88</v>
      </c>
      <c r="H841" s="90">
        <v>9.07</v>
      </c>
      <c r="I841" s="91">
        <v>102</v>
      </c>
      <c r="J841" s="90">
        <v>2.34</v>
      </c>
      <c r="K841" s="64" t="s">
        <v>409</v>
      </c>
    </row>
    <row r="842" spans="1:11" ht="16.5" thickBot="1" x14ac:dyDescent="0.3">
      <c r="A842" s="1" t="s">
        <v>410</v>
      </c>
      <c r="B842" s="1" t="s">
        <v>160</v>
      </c>
      <c r="C842" s="46"/>
      <c r="D842" s="48">
        <v>189</v>
      </c>
      <c r="E842" s="47">
        <v>180</v>
      </c>
      <c r="F842" s="48"/>
      <c r="G842" s="47"/>
      <c r="H842" s="48"/>
      <c r="I842" s="47"/>
      <c r="J842" s="48"/>
      <c r="K842" s="197"/>
    </row>
    <row r="843" spans="1:11" s="57" customFormat="1" ht="16.5" thickBot="1" x14ac:dyDescent="0.3">
      <c r="A843" s="50" t="s">
        <v>37</v>
      </c>
      <c r="B843" s="168"/>
      <c r="C843" s="52">
        <v>180</v>
      </c>
      <c r="D843" s="94"/>
      <c r="E843" s="58"/>
      <c r="F843" s="154">
        <f>F841</f>
        <v>5.48</v>
      </c>
      <c r="G843" s="55">
        <f>G841</f>
        <v>4.88</v>
      </c>
      <c r="H843" s="154">
        <f>H841</f>
        <v>9.07</v>
      </c>
      <c r="I843" s="55">
        <f>I841</f>
        <v>102</v>
      </c>
      <c r="J843" s="154">
        <f>J841</f>
        <v>2.34</v>
      </c>
      <c r="K843" s="282"/>
    </row>
    <row r="844" spans="1:11" x14ac:dyDescent="0.25">
      <c r="A844" s="18"/>
      <c r="B844" s="170" t="s">
        <v>39</v>
      </c>
      <c r="C844" s="41"/>
      <c r="D844" s="322"/>
      <c r="E844" s="110"/>
      <c r="F844" s="322"/>
      <c r="G844" s="21"/>
      <c r="H844" s="322"/>
      <c r="I844" s="21"/>
      <c r="J844" s="99"/>
      <c r="K844" s="23"/>
    </row>
    <row r="845" spans="1:11" s="182" customFormat="1" ht="27.75" customHeight="1" x14ac:dyDescent="0.25">
      <c r="A845" s="287" t="s">
        <v>447</v>
      </c>
      <c r="B845" s="288"/>
      <c r="C845" s="327">
        <v>60</v>
      </c>
      <c r="D845" s="187"/>
      <c r="E845" s="327"/>
      <c r="F845" s="221">
        <v>0.84</v>
      </c>
      <c r="G845" s="181">
        <v>6.02</v>
      </c>
      <c r="H845" s="221">
        <v>4.37</v>
      </c>
      <c r="I845" s="181">
        <v>75.06</v>
      </c>
      <c r="J845" s="221"/>
      <c r="K845" s="195" t="s">
        <v>506</v>
      </c>
    </row>
    <row r="846" spans="1:11" s="182" customFormat="1" ht="15" customHeight="1" x14ac:dyDescent="0.25">
      <c r="A846" s="287"/>
      <c r="B846" s="288" t="s">
        <v>131</v>
      </c>
      <c r="C846" s="327"/>
      <c r="D846" s="187">
        <v>20.64</v>
      </c>
      <c r="E846" s="70">
        <v>15</v>
      </c>
      <c r="F846" s="221"/>
      <c r="G846" s="181"/>
      <c r="H846" s="221"/>
      <c r="I846" s="181"/>
      <c r="J846" s="221"/>
      <c r="K846" s="327"/>
    </row>
    <row r="847" spans="1:11" s="182" customFormat="1" ht="15" customHeight="1" x14ac:dyDescent="0.25">
      <c r="A847" s="287"/>
      <c r="B847" s="288" t="s">
        <v>273</v>
      </c>
      <c r="C847" s="327"/>
      <c r="D847" s="187">
        <v>15.3</v>
      </c>
      <c r="E847" s="70">
        <v>12</v>
      </c>
      <c r="F847" s="221"/>
      <c r="G847" s="181"/>
      <c r="H847" s="221"/>
      <c r="I847" s="181"/>
      <c r="J847" s="221"/>
      <c r="K847" s="327"/>
    </row>
    <row r="848" spans="1:11" s="182" customFormat="1" ht="15" customHeight="1" x14ac:dyDescent="0.25">
      <c r="A848" s="287"/>
      <c r="B848" s="288" t="s">
        <v>80</v>
      </c>
      <c r="C848" s="327"/>
      <c r="D848" s="187">
        <v>11.4</v>
      </c>
      <c r="E848" s="70">
        <v>9</v>
      </c>
      <c r="F848" s="221"/>
      <c r="G848" s="181"/>
      <c r="H848" s="221"/>
      <c r="I848" s="181"/>
      <c r="J848" s="221"/>
      <c r="K848" s="327"/>
    </row>
    <row r="849" spans="1:11" s="182" customFormat="1" ht="15" customHeight="1" x14ac:dyDescent="0.25">
      <c r="A849" s="287"/>
      <c r="B849" s="288" t="s">
        <v>105</v>
      </c>
      <c r="C849" s="327"/>
      <c r="D849" s="187">
        <v>21.84</v>
      </c>
      <c r="E849" s="70">
        <v>12</v>
      </c>
      <c r="F849" s="221"/>
      <c r="G849" s="181"/>
      <c r="H849" s="221"/>
      <c r="I849" s="181"/>
      <c r="J849" s="221"/>
      <c r="K849" s="327"/>
    </row>
    <row r="850" spans="1:11" s="182" customFormat="1" ht="15" customHeight="1" x14ac:dyDescent="0.25">
      <c r="A850" s="287"/>
      <c r="B850" s="288" t="s">
        <v>104</v>
      </c>
      <c r="C850" s="327"/>
      <c r="D850" s="187">
        <v>10.71</v>
      </c>
      <c r="E850" s="70">
        <v>9</v>
      </c>
      <c r="F850" s="221"/>
      <c r="G850" s="181"/>
      <c r="H850" s="221"/>
      <c r="I850" s="181"/>
      <c r="J850" s="221"/>
      <c r="K850" s="327"/>
    </row>
    <row r="851" spans="1:11" s="182" customFormat="1" ht="15" customHeight="1" x14ac:dyDescent="0.25">
      <c r="A851" s="287"/>
      <c r="B851" s="288" t="s">
        <v>128</v>
      </c>
      <c r="C851" s="327"/>
      <c r="D851" s="187">
        <v>3.6</v>
      </c>
      <c r="E851" s="70">
        <v>3.6</v>
      </c>
      <c r="F851" s="221"/>
      <c r="G851" s="181"/>
      <c r="H851" s="221"/>
      <c r="I851" s="181"/>
      <c r="J851" s="221"/>
      <c r="K851" s="327"/>
    </row>
    <row r="852" spans="1:11" ht="47.25" x14ac:dyDescent="0.25">
      <c r="A852" s="1" t="s">
        <v>433</v>
      </c>
      <c r="C852" s="49" t="s">
        <v>224</v>
      </c>
      <c r="D852" s="47"/>
      <c r="E852" s="63"/>
      <c r="F852" s="48">
        <v>2.99</v>
      </c>
      <c r="G852" s="47">
        <v>8.01</v>
      </c>
      <c r="H852" s="48">
        <v>25.6</v>
      </c>
      <c r="I852" s="47">
        <v>198.54</v>
      </c>
      <c r="J852" s="48">
        <v>6.11</v>
      </c>
      <c r="K852" s="33" t="s">
        <v>477</v>
      </c>
    </row>
    <row r="853" spans="1:11" x14ac:dyDescent="0.25">
      <c r="A853" s="1"/>
      <c r="B853" s="9" t="s">
        <v>44</v>
      </c>
      <c r="C853" s="49"/>
      <c r="D853" s="47">
        <v>79.8</v>
      </c>
      <c r="E853" s="63">
        <v>60</v>
      </c>
      <c r="F853" s="48"/>
      <c r="G853" s="47"/>
      <c r="H853" s="48"/>
      <c r="I853" s="47"/>
      <c r="J853" s="48"/>
      <c r="K853" s="33"/>
    </row>
    <row r="854" spans="1:11" x14ac:dyDescent="0.25">
      <c r="A854" s="1"/>
      <c r="B854" s="9" t="s">
        <v>95</v>
      </c>
      <c r="C854" s="49"/>
      <c r="D854" s="47">
        <v>8</v>
      </c>
      <c r="E854" s="63">
        <v>8</v>
      </c>
      <c r="F854" s="48"/>
      <c r="G854" s="47"/>
      <c r="H854" s="48"/>
      <c r="I854" s="47"/>
      <c r="J854" s="48"/>
      <c r="K854" s="33"/>
    </row>
    <row r="855" spans="1:11" x14ac:dyDescent="0.25">
      <c r="A855" s="1"/>
      <c r="B855" s="9" t="s">
        <v>45</v>
      </c>
      <c r="C855" s="49"/>
      <c r="D855" s="47">
        <v>10</v>
      </c>
      <c r="E855" s="63">
        <v>8</v>
      </c>
      <c r="F855" s="48"/>
      <c r="G855" s="47"/>
      <c r="H855" s="48"/>
      <c r="I855" s="47"/>
      <c r="J855" s="48"/>
      <c r="K855" s="33"/>
    </row>
    <row r="856" spans="1:11" x14ac:dyDescent="0.25">
      <c r="A856" s="1"/>
      <c r="B856" s="9" t="s">
        <v>40</v>
      </c>
      <c r="C856" s="49"/>
      <c r="D856" s="47">
        <v>4.76</v>
      </c>
      <c r="E856" s="63">
        <v>4</v>
      </c>
      <c r="F856" s="48"/>
      <c r="G856" s="47"/>
      <c r="H856" s="48"/>
      <c r="I856" s="47"/>
      <c r="J856" s="48"/>
      <c r="K856" s="33"/>
    </row>
    <row r="857" spans="1:11" x14ac:dyDescent="0.25">
      <c r="A857" s="1"/>
      <c r="B857" s="9" t="s">
        <v>46</v>
      </c>
      <c r="C857" s="49"/>
      <c r="D857" s="47">
        <v>3</v>
      </c>
      <c r="E857" s="63">
        <v>3</v>
      </c>
      <c r="F857" s="48"/>
      <c r="G857" s="47"/>
      <c r="H857" s="48"/>
      <c r="I857" s="47"/>
      <c r="J857" s="48"/>
      <c r="K857" s="33"/>
    </row>
    <row r="858" spans="1:11" x14ac:dyDescent="0.25">
      <c r="A858" s="1"/>
      <c r="B858" s="9" t="s">
        <v>105</v>
      </c>
      <c r="C858" s="49"/>
      <c r="D858" s="47">
        <v>21.84</v>
      </c>
      <c r="E858" s="63">
        <v>12</v>
      </c>
      <c r="F858" s="48"/>
      <c r="G858" s="47"/>
      <c r="H858" s="48"/>
      <c r="I858" s="47"/>
      <c r="J858" s="48"/>
      <c r="K858" s="33"/>
    </row>
    <row r="859" spans="1:11" x14ac:dyDescent="0.25">
      <c r="A859" s="1"/>
      <c r="B859" s="9" t="s">
        <v>186</v>
      </c>
      <c r="C859" s="49"/>
      <c r="D859" s="47">
        <v>0.7</v>
      </c>
      <c r="E859" s="63">
        <v>0.7</v>
      </c>
      <c r="F859" s="48"/>
      <c r="G859" s="47"/>
      <c r="H859" s="48"/>
      <c r="I859" s="47"/>
      <c r="K859" s="33"/>
    </row>
    <row r="860" spans="1:11" x14ac:dyDescent="0.25">
      <c r="A860" s="1"/>
      <c r="B860" s="9" t="s">
        <v>145</v>
      </c>
      <c r="C860" s="49"/>
      <c r="D860" s="47">
        <v>132</v>
      </c>
      <c r="E860" s="63">
        <v>132</v>
      </c>
      <c r="F860" s="48"/>
      <c r="G860" s="47"/>
      <c r="H860" s="48"/>
      <c r="I860" s="47"/>
      <c r="J860" s="48"/>
      <c r="K860" s="33"/>
    </row>
    <row r="861" spans="1:11" x14ac:dyDescent="0.25">
      <c r="A861" s="1"/>
      <c r="B861" s="9" t="s">
        <v>69</v>
      </c>
      <c r="C861" s="49"/>
      <c r="D861" s="47">
        <v>7</v>
      </c>
      <c r="E861" s="63">
        <v>7</v>
      </c>
      <c r="F861" s="48"/>
      <c r="G861" s="47"/>
      <c r="H861" s="48"/>
      <c r="I861" s="47"/>
      <c r="K861" s="33"/>
    </row>
    <row r="862" spans="1:11" ht="31.5" x14ac:dyDescent="0.25">
      <c r="A862" s="1" t="s">
        <v>439</v>
      </c>
      <c r="C862" s="46" t="s">
        <v>403</v>
      </c>
      <c r="D862" s="48"/>
      <c r="E862" s="47"/>
      <c r="F862" s="48">
        <v>10.76</v>
      </c>
      <c r="G862" s="47">
        <v>10.11</v>
      </c>
      <c r="H862" s="48">
        <v>4.01</v>
      </c>
      <c r="I862" s="47">
        <v>150.93</v>
      </c>
      <c r="J862" s="48">
        <v>5.03</v>
      </c>
      <c r="K862" s="64" t="s">
        <v>396</v>
      </c>
    </row>
    <row r="863" spans="1:11" x14ac:dyDescent="0.25">
      <c r="A863" s="1"/>
      <c r="B863" s="9" t="s">
        <v>440</v>
      </c>
      <c r="C863" s="67"/>
      <c r="D863" s="66">
        <v>56</v>
      </c>
      <c r="E863" s="112">
        <v>56</v>
      </c>
      <c r="F863" s="48"/>
      <c r="G863" s="47"/>
      <c r="H863" s="48"/>
      <c r="I863" s="47"/>
      <c r="J863" s="48"/>
      <c r="K863" s="315"/>
    </row>
    <row r="864" spans="1:11" x14ac:dyDescent="0.25">
      <c r="A864" s="1"/>
      <c r="B864" s="9" t="s">
        <v>186</v>
      </c>
      <c r="C864" s="67"/>
      <c r="D864" s="66">
        <v>0.4</v>
      </c>
      <c r="E864" s="47">
        <v>0.4</v>
      </c>
      <c r="F864" s="48"/>
      <c r="G864" s="47"/>
      <c r="H864" s="48"/>
      <c r="I864" s="47"/>
      <c r="J864" s="48"/>
      <c r="K864" s="315"/>
    </row>
    <row r="865" spans="1:11" ht="24" customHeight="1" x14ac:dyDescent="0.25">
      <c r="A865" s="1"/>
      <c r="B865" s="72" t="s">
        <v>437</v>
      </c>
      <c r="C865" s="67"/>
      <c r="D865" s="66"/>
      <c r="E865" s="112">
        <v>40</v>
      </c>
      <c r="F865" s="48"/>
      <c r="G865" s="47"/>
      <c r="H865" s="48"/>
      <c r="I865" s="47"/>
      <c r="J865" s="48"/>
      <c r="K865" s="315"/>
    </row>
    <row r="866" spans="1:11" x14ac:dyDescent="0.25">
      <c r="A866" s="1"/>
      <c r="B866" s="9" t="s">
        <v>104</v>
      </c>
      <c r="C866" s="46"/>
      <c r="D866" s="48">
        <v>26.4</v>
      </c>
      <c r="E866" s="47">
        <v>22</v>
      </c>
      <c r="F866" s="48"/>
      <c r="G866" s="47"/>
      <c r="H866" s="48"/>
      <c r="I866" s="47"/>
      <c r="J866" s="48"/>
      <c r="K866" s="315"/>
    </row>
    <row r="867" spans="1:11" x14ac:dyDescent="0.25">
      <c r="A867" s="1"/>
      <c r="B867" s="9" t="s">
        <v>80</v>
      </c>
      <c r="C867" s="46"/>
      <c r="D867" s="48">
        <v>12.5</v>
      </c>
      <c r="E867" s="47">
        <v>12</v>
      </c>
      <c r="F867" s="48"/>
      <c r="G867" s="47"/>
      <c r="H867" s="48"/>
      <c r="I867" s="47"/>
      <c r="J867" s="48"/>
      <c r="K867" s="315"/>
    </row>
    <row r="868" spans="1:11" x14ac:dyDescent="0.25">
      <c r="A868" s="1"/>
      <c r="B868" s="9" t="s">
        <v>31</v>
      </c>
      <c r="C868" s="46"/>
      <c r="D868" s="48">
        <v>2.5</v>
      </c>
      <c r="E868" s="47">
        <v>2.5</v>
      </c>
      <c r="F868" s="48"/>
      <c r="G868" s="47"/>
      <c r="H868" s="48"/>
      <c r="I868" s="47"/>
      <c r="J868" s="48"/>
      <c r="K868" s="315"/>
    </row>
    <row r="869" spans="1:11" x14ac:dyDescent="0.25">
      <c r="A869" s="1"/>
      <c r="B869" s="9" t="s">
        <v>82</v>
      </c>
      <c r="C869" s="46"/>
      <c r="D869" s="48">
        <v>10</v>
      </c>
      <c r="E869" s="47">
        <v>10</v>
      </c>
      <c r="F869" s="48"/>
      <c r="G869" s="47"/>
      <c r="H869" s="48"/>
      <c r="I869" s="47"/>
      <c r="J869" s="48"/>
      <c r="K869" s="315"/>
    </row>
    <row r="870" spans="1:11" x14ac:dyDescent="0.25">
      <c r="A870" s="1" t="s">
        <v>300</v>
      </c>
      <c r="C870" s="49">
        <v>130</v>
      </c>
      <c r="D870" s="47"/>
      <c r="E870" s="48"/>
      <c r="F870" s="42">
        <v>3.92</v>
      </c>
      <c r="G870" s="91">
        <v>3.36</v>
      </c>
      <c r="H870" s="48">
        <v>27.64</v>
      </c>
      <c r="I870" s="47">
        <v>145.06</v>
      </c>
      <c r="J870" s="48"/>
      <c r="K870" s="33" t="s">
        <v>166</v>
      </c>
    </row>
    <row r="871" spans="1:11" x14ac:dyDescent="0.25">
      <c r="A871" s="1"/>
      <c r="B871" s="9" t="s">
        <v>133</v>
      </c>
      <c r="C871" s="49"/>
      <c r="D871" s="47">
        <v>45.5</v>
      </c>
      <c r="E871" s="48">
        <v>45.5</v>
      </c>
      <c r="F871" s="42"/>
      <c r="G871" s="91"/>
      <c r="H871" s="48"/>
      <c r="I871" s="47"/>
      <c r="J871" s="48"/>
      <c r="K871" s="33"/>
    </row>
    <row r="872" spans="1:11" x14ac:dyDescent="0.25">
      <c r="A872" s="1"/>
      <c r="B872" s="9" t="s">
        <v>64</v>
      </c>
      <c r="C872" s="49"/>
      <c r="D872" s="47">
        <v>275</v>
      </c>
      <c r="E872" s="48">
        <v>275</v>
      </c>
      <c r="F872" s="42"/>
      <c r="G872" s="91"/>
      <c r="H872" s="48"/>
      <c r="I872" s="47"/>
      <c r="J872" s="48"/>
      <c r="K872" s="33"/>
    </row>
    <row r="873" spans="1:11" x14ac:dyDescent="0.25">
      <c r="A873" s="1"/>
      <c r="B873" s="15" t="s">
        <v>186</v>
      </c>
      <c r="C873" s="49"/>
      <c r="D873" s="47">
        <v>0.5</v>
      </c>
      <c r="E873" s="48">
        <v>0.5</v>
      </c>
      <c r="F873" s="42"/>
      <c r="G873" s="91"/>
      <c r="H873" s="48"/>
      <c r="I873" s="47"/>
      <c r="J873" s="48"/>
      <c r="K873" s="33"/>
    </row>
    <row r="874" spans="1:11" x14ac:dyDescent="0.25">
      <c r="A874" s="1"/>
      <c r="B874" s="9" t="s">
        <v>31</v>
      </c>
      <c r="C874" s="49"/>
      <c r="D874" s="47">
        <v>2</v>
      </c>
      <c r="E874" s="48">
        <v>2</v>
      </c>
      <c r="F874" s="42"/>
      <c r="G874" s="91"/>
      <c r="H874" s="48"/>
      <c r="I874" s="47"/>
      <c r="J874" s="48"/>
      <c r="K874" s="33"/>
    </row>
    <row r="875" spans="1:11" x14ac:dyDescent="0.25">
      <c r="A875" s="9" t="s">
        <v>258</v>
      </c>
      <c r="C875" s="46">
        <v>180</v>
      </c>
      <c r="D875" s="48"/>
      <c r="E875" s="42"/>
      <c r="F875" s="42">
        <v>0.54</v>
      </c>
      <c r="G875" s="91">
        <v>9.0000000000000011E-2</v>
      </c>
      <c r="H875" s="48">
        <v>16.178000000000001</v>
      </c>
      <c r="I875" s="47">
        <v>75.239999999999995</v>
      </c>
      <c r="J875" s="48">
        <v>0.99</v>
      </c>
      <c r="K875" s="194" t="s">
        <v>319</v>
      </c>
    </row>
    <row r="876" spans="1:11" x14ac:dyDescent="0.25">
      <c r="B876" s="9" t="s">
        <v>259</v>
      </c>
      <c r="C876" s="46"/>
      <c r="D876" s="48">
        <v>21</v>
      </c>
      <c r="E876" s="42">
        <v>21</v>
      </c>
      <c r="F876" s="42"/>
      <c r="G876" s="91"/>
      <c r="H876" s="48"/>
      <c r="I876" s="47"/>
      <c r="J876" s="48"/>
      <c r="K876" s="194"/>
    </row>
    <row r="877" spans="1:11" x14ac:dyDescent="0.25">
      <c r="B877" s="9" t="s">
        <v>29</v>
      </c>
      <c r="C877" s="46"/>
      <c r="D877" s="48">
        <v>6</v>
      </c>
      <c r="E877" s="42">
        <v>6</v>
      </c>
      <c r="F877" s="42"/>
      <c r="G877" s="91"/>
      <c r="H877" s="48"/>
      <c r="I877" s="47"/>
      <c r="J877" s="48"/>
      <c r="K877" s="194"/>
    </row>
    <row r="878" spans="1:11" x14ac:dyDescent="0.25">
      <c r="A878" s="74"/>
      <c r="B878" s="9" t="s">
        <v>64</v>
      </c>
      <c r="C878" s="46"/>
      <c r="D878" s="48">
        <v>180</v>
      </c>
      <c r="E878" s="42">
        <v>180</v>
      </c>
      <c r="F878" s="42"/>
      <c r="G878" s="47"/>
      <c r="H878" s="48"/>
      <c r="I878" s="75"/>
      <c r="J878" s="66"/>
      <c r="K878" s="195"/>
    </row>
    <row r="879" spans="1:11" ht="33" customHeight="1" thickBot="1" x14ac:dyDescent="0.3">
      <c r="A879" s="34" t="s">
        <v>208</v>
      </c>
      <c r="B879" s="35"/>
      <c r="C879" s="106">
        <v>45</v>
      </c>
      <c r="D879" s="82">
        <v>45</v>
      </c>
      <c r="E879" s="79">
        <v>45</v>
      </c>
      <c r="F879" s="48">
        <v>2.9729729729729724</v>
      </c>
      <c r="G879" s="79">
        <v>0.54054054054054046</v>
      </c>
      <c r="H879" s="48">
        <v>17.837837837837839</v>
      </c>
      <c r="I879" s="47">
        <v>89.189189189189179</v>
      </c>
      <c r="J879" s="48"/>
      <c r="K879" s="78" t="s">
        <v>458</v>
      </c>
    </row>
    <row r="880" spans="1:11" s="57" customFormat="1" ht="16.5" thickBot="1" x14ac:dyDescent="0.3">
      <c r="A880" s="50" t="s">
        <v>37</v>
      </c>
      <c r="B880" s="51"/>
      <c r="C880" s="52">
        <f>C879+C875+C870+40+30+187+C845</f>
        <v>672</v>
      </c>
      <c r="D880" s="94"/>
      <c r="E880" s="54"/>
      <c r="F880" s="55">
        <f>F879+F875+F870+F862+F852+F845</f>
        <v>22.022972972972976</v>
      </c>
      <c r="G880" s="55">
        <f t="shared" ref="G880:J880" si="28">G879+G875+G870+G862+G852+G845</f>
        <v>28.13054054054054</v>
      </c>
      <c r="H880" s="55">
        <f t="shared" si="28"/>
        <v>95.63583783783784</v>
      </c>
      <c r="I880" s="55">
        <f t="shared" si="28"/>
        <v>734.01918918918909</v>
      </c>
      <c r="J880" s="55">
        <f t="shared" si="28"/>
        <v>12.13</v>
      </c>
      <c r="K880" s="196"/>
    </row>
    <row r="881" spans="1:11" ht="23.25" customHeight="1" x14ac:dyDescent="0.25">
      <c r="A881" s="1"/>
      <c r="B881" s="85" t="s">
        <v>256</v>
      </c>
      <c r="C881" s="89"/>
      <c r="D881" s="88"/>
      <c r="E881" s="89"/>
      <c r="F881" s="117"/>
      <c r="G881" s="117"/>
      <c r="H881" s="117"/>
      <c r="I881" s="91"/>
      <c r="J881" s="90"/>
      <c r="K881" s="33"/>
    </row>
    <row r="882" spans="1:11" ht="35.25" customHeight="1" x14ac:dyDescent="0.25">
      <c r="A882" s="1" t="s">
        <v>336</v>
      </c>
      <c r="C882" s="46" t="s">
        <v>212</v>
      </c>
      <c r="D882" s="48"/>
      <c r="E882" s="47"/>
      <c r="F882" s="48">
        <v>24.198</v>
      </c>
      <c r="G882" s="47">
        <v>20.059999999999999</v>
      </c>
      <c r="H882" s="48">
        <v>32.784000000000006</v>
      </c>
      <c r="I882" s="47">
        <v>408.2</v>
      </c>
      <c r="J882" s="48">
        <v>0.54</v>
      </c>
      <c r="K882" s="33" t="s">
        <v>483</v>
      </c>
    </row>
    <row r="883" spans="1:11" x14ac:dyDescent="0.25">
      <c r="A883" s="1"/>
      <c r="B883" s="9" t="s">
        <v>72</v>
      </c>
      <c r="C883" s="46"/>
      <c r="D883" s="48">
        <v>121.55</v>
      </c>
      <c r="E883" s="47">
        <v>119.2</v>
      </c>
      <c r="F883" s="48"/>
      <c r="G883" s="47"/>
      <c r="H883" s="48"/>
      <c r="I883" s="47"/>
      <c r="J883" s="48"/>
      <c r="K883" s="33"/>
    </row>
    <row r="884" spans="1:11" x14ac:dyDescent="0.25">
      <c r="A884" s="1"/>
      <c r="B884" s="9" t="s">
        <v>98</v>
      </c>
      <c r="C884" s="46"/>
      <c r="D884" s="48">
        <v>7.8</v>
      </c>
      <c r="E884" s="47">
        <v>7.8</v>
      </c>
      <c r="F884" s="48"/>
      <c r="G884" s="47"/>
      <c r="H884" s="48"/>
      <c r="I884" s="47"/>
      <c r="J884" s="48"/>
      <c r="K884" s="33"/>
    </row>
    <row r="885" spans="1:11" x14ac:dyDescent="0.25">
      <c r="A885" s="1"/>
      <c r="B885" s="9" t="s">
        <v>41</v>
      </c>
      <c r="C885" s="46"/>
      <c r="D885" s="48">
        <v>6.5</v>
      </c>
      <c r="E885" s="47">
        <v>5.42</v>
      </c>
      <c r="F885" s="48"/>
      <c r="G885" s="47"/>
      <c r="H885" s="48"/>
      <c r="I885" s="47"/>
      <c r="J885" s="48"/>
      <c r="K885" s="33"/>
    </row>
    <row r="886" spans="1:11" x14ac:dyDescent="0.25">
      <c r="A886" s="1"/>
      <c r="B886" s="9" t="s">
        <v>29</v>
      </c>
      <c r="C886" s="46"/>
      <c r="D886" s="48">
        <v>10.4</v>
      </c>
      <c r="E886" s="47">
        <v>10.4</v>
      </c>
      <c r="F886" s="48"/>
      <c r="G886" s="47"/>
      <c r="H886" s="48"/>
      <c r="I886" s="47"/>
      <c r="K886" s="33"/>
    </row>
    <row r="887" spans="1:11" x14ac:dyDescent="0.25">
      <c r="A887" s="1"/>
      <c r="B887" s="9" t="s">
        <v>69</v>
      </c>
      <c r="C887" s="46"/>
      <c r="D887" s="48">
        <v>5.2</v>
      </c>
      <c r="E887" s="47">
        <v>5.2</v>
      </c>
      <c r="F887" s="48"/>
      <c r="G887" s="47"/>
      <c r="H887" s="48"/>
      <c r="I887" s="47"/>
      <c r="K887" s="33"/>
    </row>
    <row r="888" spans="1:11" x14ac:dyDescent="0.25">
      <c r="A888" s="1"/>
      <c r="B888" s="9" t="s">
        <v>31</v>
      </c>
      <c r="C888" s="46"/>
      <c r="D888" s="48">
        <v>5.2</v>
      </c>
      <c r="E888" s="47">
        <v>5.2</v>
      </c>
      <c r="F888" s="48"/>
      <c r="G888" s="47"/>
      <c r="H888" s="48"/>
      <c r="I888" s="47"/>
      <c r="K888" s="33"/>
    </row>
    <row r="889" spans="1:11" x14ac:dyDescent="0.25">
      <c r="A889" s="1"/>
      <c r="B889" s="9" t="s">
        <v>47</v>
      </c>
      <c r="C889" s="46"/>
      <c r="D889" s="48">
        <v>5.2</v>
      </c>
      <c r="E889" s="47">
        <v>5.2</v>
      </c>
      <c r="F889" s="48"/>
      <c r="G889" s="47"/>
      <c r="H889" s="48"/>
      <c r="I889" s="47"/>
      <c r="K889" s="33"/>
    </row>
    <row r="890" spans="1:11" x14ac:dyDescent="0.25">
      <c r="A890" s="1"/>
      <c r="B890" s="15" t="s">
        <v>186</v>
      </c>
      <c r="C890" s="46"/>
      <c r="D890" s="48">
        <v>0.65</v>
      </c>
      <c r="E890" s="47">
        <v>0.65</v>
      </c>
      <c r="F890" s="48"/>
      <c r="G890" s="47"/>
      <c r="H890" s="48"/>
      <c r="I890" s="47"/>
      <c r="K890" s="33"/>
    </row>
    <row r="891" spans="1:11" x14ac:dyDescent="0.25">
      <c r="B891" s="9" t="s">
        <v>335</v>
      </c>
      <c r="C891" s="46"/>
      <c r="D891" s="48">
        <v>20.399999999999999</v>
      </c>
      <c r="E891" s="47">
        <v>20</v>
      </c>
      <c r="F891" s="48"/>
      <c r="G891" s="47"/>
      <c r="H891" s="48"/>
      <c r="I891" s="47"/>
      <c r="K891" s="33"/>
    </row>
    <row r="892" spans="1:11" x14ac:dyDescent="0.25">
      <c r="A892" s="1" t="s">
        <v>74</v>
      </c>
      <c r="C892" s="47" t="s">
        <v>251</v>
      </c>
      <c r="D892" s="48"/>
      <c r="E892" s="47"/>
      <c r="F892" s="48">
        <v>0.13</v>
      </c>
      <c r="G892" s="47">
        <v>0.03</v>
      </c>
      <c r="H892" s="48">
        <v>6.2251798561151066</v>
      </c>
      <c r="I892" s="47">
        <v>26.48</v>
      </c>
      <c r="J892" s="48">
        <v>2.83</v>
      </c>
      <c r="K892" s="33" t="s">
        <v>488</v>
      </c>
    </row>
    <row r="893" spans="1:11" x14ac:dyDescent="0.25">
      <c r="A893" s="1"/>
      <c r="B893" s="9" t="s">
        <v>207</v>
      </c>
      <c r="C893" s="46"/>
      <c r="D893" s="48">
        <v>0.45</v>
      </c>
      <c r="E893" s="47">
        <v>0.45</v>
      </c>
      <c r="F893" s="48"/>
      <c r="G893" s="47"/>
      <c r="H893" s="48"/>
      <c r="I893" s="47"/>
      <c r="J893" s="48"/>
      <c r="K893" s="33"/>
    </row>
    <row r="894" spans="1:11" x14ac:dyDescent="0.25">
      <c r="A894" s="1"/>
      <c r="B894" s="9" t="s">
        <v>29</v>
      </c>
      <c r="C894" s="46"/>
      <c r="D894" s="48">
        <v>6</v>
      </c>
      <c r="E894" s="47">
        <v>6</v>
      </c>
      <c r="F894" s="48"/>
      <c r="G894" s="47"/>
      <c r="H894" s="48"/>
      <c r="I894" s="47"/>
      <c r="J894" s="48"/>
      <c r="K894" s="33"/>
    </row>
    <row r="895" spans="1:11" x14ac:dyDescent="0.25">
      <c r="A895" s="1"/>
      <c r="B895" s="9" t="s">
        <v>75</v>
      </c>
      <c r="C895" s="46"/>
      <c r="D895" s="48">
        <v>8</v>
      </c>
      <c r="E895" s="47">
        <v>7</v>
      </c>
      <c r="F895" s="48"/>
      <c r="G895" s="47"/>
      <c r="H895" s="48"/>
      <c r="I895" s="47"/>
      <c r="J895" s="48"/>
      <c r="K895" s="33"/>
    </row>
    <row r="896" spans="1:11" x14ac:dyDescent="0.25">
      <c r="A896" s="1"/>
      <c r="B896" s="9" t="s">
        <v>28</v>
      </c>
      <c r="C896" s="46"/>
      <c r="D896" s="48">
        <v>180</v>
      </c>
      <c r="E896" s="47">
        <v>180</v>
      </c>
      <c r="F896" s="48"/>
      <c r="G896" s="47"/>
      <c r="H896" s="48"/>
      <c r="I896" s="47"/>
      <c r="J896" s="48"/>
      <c r="K896" s="33"/>
    </row>
    <row r="897" spans="1:11" ht="21" customHeight="1" x14ac:dyDescent="0.25">
      <c r="A897" s="259" t="s">
        <v>52</v>
      </c>
      <c r="B897" s="242"/>
      <c r="C897" s="243">
        <v>120</v>
      </c>
      <c r="D897" s="263">
        <v>120</v>
      </c>
      <c r="E897" s="243">
        <v>120</v>
      </c>
      <c r="F897" s="257">
        <v>0.48</v>
      </c>
      <c r="G897" s="258">
        <v>0.48</v>
      </c>
      <c r="H897" s="257">
        <v>11.76</v>
      </c>
      <c r="I897" s="258">
        <v>56.4</v>
      </c>
      <c r="J897" s="257">
        <v>10</v>
      </c>
      <c r="K897" s="71" t="s">
        <v>139</v>
      </c>
    </row>
    <row r="898" spans="1:11" ht="16.5" customHeight="1" thickBot="1" x14ac:dyDescent="0.3">
      <c r="A898" s="259" t="s">
        <v>404</v>
      </c>
      <c r="B898" s="279"/>
      <c r="C898" s="258"/>
      <c r="D898" s="263"/>
      <c r="E898" s="243"/>
      <c r="F898" s="257"/>
      <c r="G898" s="258"/>
      <c r="H898" s="257"/>
      <c r="I898" s="258"/>
      <c r="J898" s="260"/>
      <c r="K898" s="71" t="s">
        <v>464</v>
      </c>
    </row>
    <row r="899" spans="1:11" s="57" customFormat="1" ht="16.5" thickBot="1" x14ac:dyDescent="0.3">
      <c r="A899" s="824" t="s">
        <v>37</v>
      </c>
      <c r="B899" s="825"/>
      <c r="C899" s="52">
        <v>463</v>
      </c>
      <c r="D899" s="94"/>
      <c r="E899" s="54"/>
      <c r="F899" s="55">
        <f>F882+F892+F897</f>
        <v>24.808</v>
      </c>
      <c r="G899" s="55">
        <f t="shared" ref="G899:J899" si="29">G882+G892+G897</f>
        <v>20.57</v>
      </c>
      <c r="H899" s="55">
        <f t="shared" si="29"/>
        <v>50.769179856115109</v>
      </c>
      <c r="I899" s="55">
        <f t="shared" si="29"/>
        <v>491.08</v>
      </c>
      <c r="J899" s="55">
        <f t="shared" si="29"/>
        <v>13.370000000000001</v>
      </c>
      <c r="K899" s="56"/>
    </row>
    <row r="900" spans="1:11" s="57" customFormat="1" ht="15.75" customHeight="1" thickBot="1" x14ac:dyDescent="0.3">
      <c r="A900" s="824" t="s">
        <v>60</v>
      </c>
      <c r="B900" s="825"/>
      <c r="C900" s="52">
        <f>C839+C843+C880+C899</f>
        <v>1724</v>
      </c>
      <c r="D900" s="174"/>
      <c r="E900" s="52"/>
      <c r="F900" s="55">
        <f>F839+F843+F880+F899</f>
        <v>66.683496263096629</v>
      </c>
      <c r="G900" s="175">
        <f>G839+G843+G880+G899</f>
        <v>67.406414624683364</v>
      </c>
      <c r="H900" s="175">
        <f>H839+H843+H880+H899</f>
        <v>221.25772591310877</v>
      </c>
      <c r="I900" s="175">
        <f>I839+I843+I880+I899</f>
        <v>1772.7911435184769</v>
      </c>
      <c r="J900" s="154">
        <f>J839+J843+J880+J899</f>
        <v>30.12</v>
      </c>
      <c r="K900" s="56"/>
    </row>
    <row r="901" spans="1:11" x14ac:dyDescent="0.25">
      <c r="A901" s="59"/>
      <c r="B901" s="15"/>
      <c r="C901" s="97"/>
      <c r="D901" s="98"/>
      <c r="E901" s="48"/>
      <c r="F901" s="61"/>
      <c r="G901" s="61"/>
      <c r="H901" s="61"/>
      <c r="I901" s="61"/>
      <c r="J901" s="61"/>
    </row>
    <row r="902" spans="1:11" ht="16.5" thickBot="1" x14ac:dyDescent="0.3">
      <c r="A902" s="164" t="s">
        <v>101</v>
      </c>
      <c r="B902" s="15"/>
      <c r="C902" s="15"/>
      <c r="D902" s="16"/>
      <c r="I902" s="100"/>
      <c r="J902" s="100"/>
      <c r="K902" s="187"/>
    </row>
    <row r="903" spans="1:11" ht="36" customHeight="1" x14ac:dyDescent="0.25">
      <c r="A903" s="18" t="s">
        <v>5</v>
      </c>
      <c r="B903" s="19"/>
      <c r="C903" s="41" t="s">
        <v>6</v>
      </c>
      <c r="D903" s="323" t="s">
        <v>7</v>
      </c>
      <c r="E903" s="21" t="s">
        <v>7</v>
      </c>
      <c r="F903" s="812" t="s">
        <v>8</v>
      </c>
      <c r="G903" s="813"/>
      <c r="H903" s="814"/>
      <c r="I903" s="316" t="s">
        <v>9</v>
      </c>
      <c r="J903" s="321" t="s">
        <v>10</v>
      </c>
      <c r="K903" s="821" t="s">
        <v>11</v>
      </c>
    </row>
    <row r="904" spans="1:11" ht="16.5" thickBot="1" x14ac:dyDescent="0.3">
      <c r="A904" s="101" t="s">
        <v>12</v>
      </c>
      <c r="B904" s="102"/>
      <c r="C904" s="103" t="s">
        <v>13</v>
      </c>
      <c r="D904" s="104" t="s">
        <v>14</v>
      </c>
      <c r="E904" s="28" t="s">
        <v>14</v>
      </c>
      <c r="F904" s="815"/>
      <c r="G904" s="816"/>
      <c r="H904" s="817"/>
      <c r="I904" s="27" t="s">
        <v>15</v>
      </c>
      <c r="J904" s="130"/>
      <c r="K904" s="822"/>
    </row>
    <row r="905" spans="1:11" ht="16.5" thickBot="1" x14ac:dyDescent="0.3">
      <c r="A905" s="34"/>
      <c r="B905" s="35"/>
      <c r="C905" s="106"/>
      <c r="D905" s="176" t="s">
        <v>16</v>
      </c>
      <c r="E905" s="37" t="s">
        <v>17</v>
      </c>
      <c r="F905" s="37" t="s">
        <v>18</v>
      </c>
      <c r="G905" s="37" t="s">
        <v>19</v>
      </c>
      <c r="H905" s="153" t="s">
        <v>20</v>
      </c>
      <c r="I905" s="38" t="s">
        <v>21</v>
      </c>
      <c r="J905" s="38" t="s">
        <v>22</v>
      </c>
      <c r="K905" s="39"/>
    </row>
    <row r="906" spans="1:11" x14ac:dyDescent="0.25">
      <c r="A906" s="18"/>
      <c r="B906" s="170" t="s">
        <v>23</v>
      </c>
      <c r="C906" s="46"/>
      <c r="D906" s="322"/>
      <c r="E906" s="43"/>
      <c r="G906" s="43"/>
      <c r="I906" s="43"/>
      <c r="K906" s="33"/>
    </row>
    <row r="907" spans="1:11" ht="31.5" x14ac:dyDescent="0.25">
      <c r="A907" s="156" t="s">
        <v>247</v>
      </c>
      <c r="C907" s="46" t="s">
        <v>248</v>
      </c>
      <c r="D907" s="48"/>
      <c r="E907" s="47"/>
      <c r="F907" s="48">
        <v>7.44</v>
      </c>
      <c r="G907" s="47">
        <v>8.07</v>
      </c>
      <c r="H907" s="48">
        <v>33.81</v>
      </c>
      <c r="I907" s="47">
        <v>238.71</v>
      </c>
      <c r="J907" s="48">
        <v>0.86</v>
      </c>
      <c r="K907" s="33" t="s">
        <v>102</v>
      </c>
    </row>
    <row r="908" spans="1:11" x14ac:dyDescent="0.25">
      <c r="A908" s="1"/>
      <c r="B908" s="9" t="s">
        <v>85</v>
      </c>
      <c r="C908" s="46"/>
      <c r="D908" s="48">
        <v>22.5</v>
      </c>
      <c r="E908" s="47">
        <v>22.5</v>
      </c>
      <c r="F908" s="48"/>
      <c r="G908" s="47"/>
      <c r="H908" s="48"/>
      <c r="I908" s="47"/>
      <c r="J908" s="48"/>
      <c r="K908" s="33"/>
    </row>
    <row r="909" spans="1:11" x14ac:dyDescent="0.25">
      <c r="A909" s="1"/>
      <c r="B909" s="9" t="s">
        <v>27</v>
      </c>
      <c r="C909" s="46"/>
      <c r="D909" s="48">
        <v>158</v>
      </c>
      <c r="E909" s="47">
        <v>158</v>
      </c>
      <c r="F909" s="48"/>
      <c r="G909" s="47"/>
      <c r="H909" s="48"/>
      <c r="I909" s="47"/>
      <c r="J909" s="48"/>
      <c r="K909" s="33"/>
    </row>
    <row r="910" spans="1:11" x14ac:dyDescent="0.25">
      <c r="A910" s="1"/>
      <c r="B910" s="9" t="s">
        <v>29</v>
      </c>
      <c r="C910" s="46"/>
      <c r="D910" s="48">
        <v>2.5</v>
      </c>
      <c r="E910" s="47">
        <v>2.5</v>
      </c>
      <c r="F910" s="48"/>
      <c r="G910" s="47"/>
      <c r="H910" s="48"/>
      <c r="I910" s="47"/>
      <c r="J910" s="48"/>
      <c r="K910" s="33"/>
    </row>
    <row r="911" spans="1:11" x14ac:dyDescent="0.25">
      <c r="A911" s="1"/>
      <c r="B911" s="15" t="s">
        <v>186</v>
      </c>
      <c r="C911" s="46"/>
      <c r="D911" s="48">
        <v>0.5</v>
      </c>
      <c r="E911" s="47">
        <v>0.5</v>
      </c>
      <c r="F911" s="48"/>
      <c r="G911" s="47"/>
      <c r="H911" s="48"/>
      <c r="I911" s="47"/>
      <c r="J911" s="48"/>
      <c r="K911" s="33"/>
    </row>
    <row r="912" spans="1:11" x14ac:dyDescent="0.25">
      <c r="A912" s="1"/>
      <c r="B912" s="9" t="s">
        <v>31</v>
      </c>
      <c r="C912" s="46"/>
      <c r="D912" s="48">
        <v>3</v>
      </c>
      <c r="E912" s="47">
        <v>3</v>
      </c>
      <c r="F912" s="48"/>
      <c r="G912" s="47"/>
      <c r="H912" s="48"/>
      <c r="I912" s="47"/>
      <c r="J912" s="48"/>
      <c r="K912" s="33"/>
    </row>
    <row r="913" spans="1:11" x14ac:dyDescent="0.25">
      <c r="A913" s="1" t="s">
        <v>32</v>
      </c>
      <c r="C913" s="46" t="s">
        <v>249</v>
      </c>
      <c r="E913" s="44"/>
      <c r="F913" s="48">
        <v>2.8522522522522524</v>
      </c>
      <c r="G913" s="47">
        <v>2.4126126126126128</v>
      </c>
      <c r="H913" s="48">
        <v>10.35</v>
      </c>
      <c r="I913" s="47">
        <v>74.58</v>
      </c>
      <c r="J913" s="48">
        <v>1.17</v>
      </c>
      <c r="K913" s="33" t="s">
        <v>489</v>
      </c>
    </row>
    <row r="914" spans="1:11" x14ac:dyDescent="0.25">
      <c r="A914" s="1"/>
      <c r="B914" s="9" t="s">
        <v>33</v>
      </c>
      <c r="C914" s="46"/>
      <c r="D914" s="48">
        <v>2.5</v>
      </c>
      <c r="E914" s="47">
        <v>2.5</v>
      </c>
      <c r="F914" s="48"/>
      <c r="G914" s="47"/>
      <c r="H914" s="48"/>
      <c r="I914" s="47"/>
      <c r="J914" s="48"/>
      <c r="K914" s="33"/>
    </row>
    <row r="915" spans="1:11" x14ac:dyDescent="0.25">
      <c r="A915" s="1"/>
      <c r="B915" s="9" t="s">
        <v>29</v>
      </c>
      <c r="C915" s="46"/>
      <c r="D915" s="48">
        <v>6</v>
      </c>
      <c r="E915" s="47">
        <v>6</v>
      </c>
      <c r="F915" s="48"/>
      <c r="G915" s="47"/>
      <c r="H915" s="48"/>
      <c r="I915" s="47"/>
      <c r="J915" s="48"/>
      <c r="K915" s="33"/>
    </row>
    <row r="916" spans="1:11" x14ac:dyDescent="0.25">
      <c r="A916" s="49"/>
      <c r="B916" s="9" t="s">
        <v>27</v>
      </c>
      <c r="C916" s="46"/>
      <c r="D916" s="48">
        <v>90</v>
      </c>
      <c r="E916" s="47">
        <v>90</v>
      </c>
      <c r="F916" s="48"/>
      <c r="G916" s="47"/>
      <c r="H916" s="48"/>
      <c r="I916" s="47"/>
      <c r="J916" s="48"/>
      <c r="K916" s="33"/>
    </row>
    <row r="917" spans="1:11" x14ac:dyDescent="0.25">
      <c r="A917" s="49"/>
      <c r="B917" s="9" t="s">
        <v>28</v>
      </c>
      <c r="C917" s="46"/>
      <c r="D917" s="48">
        <v>108</v>
      </c>
      <c r="E917" s="47">
        <v>108</v>
      </c>
      <c r="F917" s="48"/>
      <c r="G917" s="47"/>
      <c r="H917" s="48"/>
      <c r="I917" s="47"/>
      <c r="J917" s="48"/>
      <c r="K917" s="33"/>
    </row>
    <row r="918" spans="1:11" x14ac:dyDescent="0.25">
      <c r="A918" s="1" t="s">
        <v>179</v>
      </c>
      <c r="C918" s="46" t="s">
        <v>35</v>
      </c>
      <c r="D918" s="32"/>
      <c r="E918" s="44"/>
      <c r="F918" s="42">
        <v>2.2922522522522524</v>
      </c>
      <c r="G918" s="47">
        <v>4.5008708708708705</v>
      </c>
      <c r="H918" s="48">
        <v>15.49</v>
      </c>
      <c r="I918" s="42">
        <v>111.67867867867868</v>
      </c>
      <c r="J918" s="42"/>
      <c r="K918" s="33" t="s">
        <v>480</v>
      </c>
    </row>
    <row r="919" spans="1:11" x14ac:dyDescent="0.25">
      <c r="A919" s="1"/>
      <c r="B919" s="9" t="s">
        <v>36</v>
      </c>
      <c r="C919" s="46"/>
      <c r="D919" s="42">
        <v>30</v>
      </c>
      <c r="E919" s="47">
        <v>30</v>
      </c>
      <c r="F919" s="42"/>
      <c r="G919" s="47"/>
      <c r="H919" s="47"/>
      <c r="I919" s="42"/>
      <c r="J919" s="42"/>
      <c r="K919" s="33"/>
    </row>
    <row r="920" spans="1:11" ht="16.5" thickBot="1" x14ac:dyDescent="0.3">
      <c r="A920" s="1"/>
      <c r="B920" s="9" t="s">
        <v>31</v>
      </c>
      <c r="C920" s="46"/>
      <c r="D920" s="42">
        <v>5</v>
      </c>
      <c r="E920" s="47">
        <v>5</v>
      </c>
      <c r="F920" s="42" t="s">
        <v>3</v>
      </c>
      <c r="G920" s="47"/>
      <c r="H920" s="47"/>
      <c r="I920" s="42"/>
      <c r="J920" s="42"/>
      <c r="K920" s="33"/>
    </row>
    <row r="921" spans="1:11" s="57" customFormat="1" ht="16.5" thickBot="1" x14ac:dyDescent="0.3">
      <c r="A921" s="50" t="s">
        <v>37</v>
      </c>
      <c r="B921" s="51"/>
      <c r="C921" s="52">
        <v>404</v>
      </c>
      <c r="D921" s="94"/>
      <c r="E921" s="54"/>
      <c r="F921" s="154">
        <f>F907+F913+F918</f>
        <v>12.584504504504505</v>
      </c>
      <c r="G921" s="55">
        <f>G907+G913+G918</f>
        <v>14.983483483483482</v>
      </c>
      <c r="H921" s="154">
        <f>H907+H913+H918</f>
        <v>59.650000000000006</v>
      </c>
      <c r="I921" s="55">
        <f>I907+I913+I918</f>
        <v>424.96867867867871</v>
      </c>
      <c r="J921" s="154">
        <f>J907+J913+J918</f>
        <v>2.0299999999999998</v>
      </c>
      <c r="K921" s="55"/>
    </row>
    <row r="922" spans="1:11" x14ac:dyDescent="0.25">
      <c r="A922" s="18"/>
      <c r="B922" s="170" t="s">
        <v>38</v>
      </c>
      <c r="C922" s="46"/>
      <c r="D922" s="322"/>
      <c r="E922" s="21"/>
      <c r="F922" s="48"/>
      <c r="G922" s="47"/>
      <c r="H922" s="48"/>
      <c r="I922" s="47"/>
      <c r="J922" s="48"/>
      <c r="K922" s="23"/>
    </row>
    <row r="923" spans="1:11" x14ac:dyDescent="0.25">
      <c r="A923" s="86" t="s">
        <v>151</v>
      </c>
      <c r="B923" s="12"/>
      <c r="C923" s="89">
        <v>180</v>
      </c>
      <c r="D923" s="88"/>
      <c r="E923" s="89"/>
      <c r="F923" s="91">
        <v>5.22</v>
      </c>
      <c r="G923" s="108">
        <v>4.5</v>
      </c>
      <c r="H923" s="91">
        <v>7.56</v>
      </c>
      <c r="I923" s="91">
        <v>92</v>
      </c>
      <c r="J923" s="109">
        <v>0.45</v>
      </c>
      <c r="K923" s="76" t="s">
        <v>137</v>
      </c>
    </row>
    <row r="924" spans="1:11" ht="16.5" thickBot="1" x14ac:dyDescent="0.3">
      <c r="A924" s="9" t="s">
        <v>420</v>
      </c>
      <c r="B924" s="9" t="s">
        <v>157</v>
      </c>
      <c r="C924" s="89"/>
      <c r="D924" s="88">
        <v>185</v>
      </c>
      <c r="E924" s="89">
        <v>180</v>
      </c>
      <c r="F924" s="90"/>
      <c r="G924" s="91"/>
      <c r="H924" s="90"/>
      <c r="I924" s="91"/>
      <c r="J924" s="90"/>
      <c r="K924" s="33"/>
    </row>
    <row r="925" spans="1:11" s="57" customFormat="1" ht="16.5" thickBot="1" x14ac:dyDescent="0.3">
      <c r="A925" s="50" t="s">
        <v>37</v>
      </c>
      <c r="B925" s="51"/>
      <c r="C925" s="52">
        <v>180</v>
      </c>
      <c r="D925" s="94"/>
      <c r="E925" s="58"/>
      <c r="F925" s="154">
        <f>F923</f>
        <v>5.22</v>
      </c>
      <c r="G925" s="55">
        <f t="shared" ref="G925:J925" si="30">G923</f>
        <v>4.5</v>
      </c>
      <c r="H925" s="154">
        <f t="shared" si="30"/>
        <v>7.56</v>
      </c>
      <c r="I925" s="55">
        <f t="shared" si="30"/>
        <v>92</v>
      </c>
      <c r="J925" s="154">
        <f t="shared" si="30"/>
        <v>0.45</v>
      </c>
      <c r="K925" s="56"/>
    </row>
    <row r="926" spans="1:11" x14ac:dyDescent="0.25">
      <c r="A926" s="1"/>
      <c r="B926" s="164" t="s">
        <v>39</v>
      </c>
      <c r="C926" s="49"/>
      <c r="D926" s="21"/>
      <c r="E926" s="63"/>
      <c r="G926" s="43"/>
      <c r="I926" s="21"/>
      <c r="J926" s="48"/>
      <c r="K926" s="33"/>
    </row>
    <row r="927" spans="1:11" s="182" customFormat="1" ht="51.75" customHeight="1" x14ac:dyDescent="0.25">
      <c r="A927" s="219" t="s">
        <v>491</v>
      </c>
      <c r="B927" s="73"/>
      <c r="C927" s="220">
        <v>50</v>
      </c>
      <c r="D927" s="221"/>
      <c r="E927" s="180"/>
      <c r="F927" s="181">
        <v>0.85</v>
      </c>
      <c r="G927" s="221">
        <v>2.5</v>
      </c>
      <c r="H927" s="181">
        <v>4.2300000000000004</v>
      </c>
      <c r="I927" s="221">
        <v>42.85</v>
      </c>
      <c r="J927" s="181">
        <v>1.73</v>
      </c>
      <c r="K927" s="76" t="s">
        <v>500</v>
      </c>
    </row>
    <row r="928" spans="1:11" s="182" customFormat="1" ht="15" customHeight="1" x14ac:dyDescent="0.25">
      <c r="A928" s="73"/>
      <c r="B928" s="73" t="s">
        <v>496</v>
      </c>
      <c r="C928" s="220"/>
      <c r="D928" s="221">
        <v>57.2</v>
      </c>
      <c r="E928" s="180">
        <v>40</v>
      </c>
      <c r="F928" s="181"/>
      <c r="G928" s="221"/>
      <c r="H928" s="181"/>
      <c r="I928" s="221"/>
      <c r="J928" s="181"/>
      <c r="K928" s="181"/>
    </row>
    <row r="929" spans="1:11" s="182" customFormat="1" ht="15" customHeight="1" x14ac:dyDescent="0.25">
      <c r="A929" s="73"/>
      <c r="B929" s="73" t="s">
        <v>104</v>
      </c>
      <c r="C929" s="220"/>
      <c r="D929" s="221">
        <v>6</v>
      </c>
      <c r="E929" s="180">
        <v>5</v>
      </c>
      <c r="F929" s="181"/>
      <c r="G929" s="221"/>
      <c r="H929" s="181"/>
      <c r="I929" s="221"/>
      <c r="J929" s="181"/>
      <c r="K929" s="181"/>
    </row>
    <row r="930" spans="1:11" s="182" customFormat="1" ht="15" customHeight="1" x14ac:dyDescent="0.25">
      <c r="A930" s="73"/>
      <c r="B930" s="73" t="s">
        <v>497</v>
      </c>
      <c r="C930" s="220"/>
      <c r="D930" s="221">
        <v>2.5</v>
      </c>
      <c r="E930" s="180">
        <v>2.5</v>
      </c>
      <c r="F930" s="181"/>
      <c r="G930" s="221"/>
      <c r="H930" s="181"/>
      <c r="I930" s="221"/>
      <c r="J930" s="181"/>
      <c r="K930" s="181"/>
    </row>
    <row r="931" spans="1:11" s="182" customFormat="1" ht="15" customHeight="1" x14ac:dyDescent="0.25">
      <c r="A931" s="73"/>
      <c r="B931" s="73" t="s">
        <v>128</v>
      </c>
      <c r="C931" s="220"/>
      <c r="D931" s="221">
        <v>2.5</v>
      </c>
      <c r="E931" s="180">
        <v>2.5</v>
      </c>
      <c r="F931" s="181"/>
      <c r="G931" s="221"/>
      <c r="H931" s="181"/>
      <c r="I931" s="221"/>
      <c r="J931" s="181"/>
      <c r="K931" s="181"/>
    </row>
    <row r="932" spans="1:11" ht="31.5" customHeight="1" x14ac:dyDescent="0.25">
      <c r="A932" s="1" t="s">
        <v>443</v>
      </c>
      <c r="C932" s="46">
        <v>180</v>
      </c>
      <c r="D932" s="48"/>
      <c r="E932" s="47"/>
      <c r="F932" s="48">
        <v>1.95</v>
      </c>
      <c r="G932" s="47">
        <v>3.99</v>
      </c>
      <c r="H932" s="48">
        <v>8.3699999999999992</v>
      </c>
      <c r="I932" s="47">
        <v>83.34</v>
      </c>
      <c r="J932" s="48">
        <v>0.36</v>
      </c>
      <c r="K932" s="33" t="s">
        <v>478</v>
      </c>
    </row>
    <row r="933" spans="1:11" x14ac:dyDescent="0.25">
      <c r="A933" s="1"/>
      <c r="B933" s="9" t="s">
        <v>50</v>
      </c>
      <c r="C933" s="46"/>
      <c r="D933" s="48">
        <v>15</v>
      </c>
      <c r="E933" s="47">
        <v>15</v>
      </c>
      <c r="F933" s="48"/>
      <c r="G933" s="47"/>
      <c r="H933" s="48"/>
      <c r="I933" s="47"/>
      <c r="J933" s="48"/>
      <c r="K933" s="33"/>
    </row>
    <row r="934" spans="1:11" x14ac:dyDescent="0.25">
      <c r="A934" s="1"/>
      <c r="B934" s="9" t="s">
        <v>41</v>
      </c>
      <c r="C934" s="46"/>
      <c r="D934" s="48">
        <v>4.8</v>
      </c>
      <c r="E934" s="47">
        <v>4</v>
      </c>
      <c r="F934" s="48"/>
      <c r="G934" s="47"/>
      <c r="H934" s="48"/>
      <c r="I934" s="47"/>
      <c r="J934" s="48"/>
      <c r="K934" s="33"/>
    </row>
    <row r="935" spans="1:11" x14ac:dyDescent="0.25">
      <c r="A935" s="1"/>
      <c r="B935" s="9" t="s">
        <v>64</v>
      </c>
      <c r="C935" s="46"/>
      <c r="D935" s="48">
        <v>2.8</v>
      </c>
      <c r="E935" s="47">
        <v>2.8</v>
      </c>
      <c r="F935" s="48"/>
      <c r="G935" s="47"/>
      <c r="H935" s="48"/>
      <c r="I935" s="47"/>
      <c r="J935" s="48"/>
      <c r="K935" s="33"/>
    </row>
    <row r="936" spans="1:11" x14ac:dyDescent="0.25">
      <c r="A936" s="1"/>
      <c r="B936" s="9" t="s">
        <v>186</v>
      </c>
      <c r="C936" s="46"/>
      <c r="D936" s="48">
        <v>0.2</v>
      </c>
      <c r="E936" s="47">
        <v>0.2</v>
      </c>
      <c r="F936" s="48"/>
      <c r="G936" s="47"/>
      <c r="H936" s="48"/>
      <c r="I936" s="47"/>
      <c r="J936" s="48"/>
      <c r="K936" s="33"/>
    </row>
    <row r="937" spans="1:11" x14ac:dyDescent="0.25">
      <c r="A937" s="1"/>
      <c r="B937" s="9" t="s">
        <v>103</v>
      </c>
      <c r="C937" s="46"/>
      <c r="D937" s="48"/>
      <c r="E937" s="47">
        <v>16</v>
      </c>
      <c r="F937" s="48"/>
      <c r="G937" s="47"/>
      <c r="H937" s="48"/>
      <c r="I937" s="47"/>
      <c r="J937" s="48"/>
      <c r="K937" s="33"/>
    </row>
    <row r="938" spans="1:11" x14ac:dyDescent="0.25">
      <c r="A938" s="1"/>
      <c r="B938" s="9" t="s">
        <v>45</v>
      </c>
      <c r="C938" s="46"/>
      <c r="D938" s="48">
        <v>10</v>
      </c>
      <c r="E938" s="47">
        <v>8</v>
      </c>
      <c r="F938" s="48"/>
      <c r="G938" s="47"/>
      <c r="H938" s="48"/>
      <c r="I938" s="47"/>
      <c r="J938" s="48"/>
      <c r="K938" s="33"/>
    </row>
    <row r="939" spans="1:11" x14ac:dyDescent="0.25">
      <c r="A939" s="1"/>
      <c r="B939" s="9" t="s">
        <v>40</v>
      </c>
      <c r="C939" s="46"/>
      <c r="D939" s="48">
        <v>9.52</v>
      </c>
      <c r="E939" s="47">
        <v>8</v>
      </c>
      <c r="G939" s="44"/>
      <c r="I939" s="47"/>
      <c r="J939" s="48"/>
      <c r="K939" s="33"/>
    </row>
    <row r="940" spans="1:11" x14ac:dyDescent="0.25">
      <c r="A940" s="1"/>
      <c r="B940" s="9" t="s">
        <v>46</v>
      </c>
      <c r="C940" s="46"/>
      <c r="D940" s="48">
        <v>4</v>
      </c>
      <c r="E940" s="47">
        <v>4</v>
      </c>
      <c r="F940" s="48"/>
      <c r="G940" s="47"/>
      <c r="H940" s="48"/>
      <c r="I940" s="47"/>
      <c r="J940" s="48"/>
      <c r="K940" s="33"/>
    </row>
    <row r="941" spans="1:11" x14ac:dyDescent="0.25">
      <c r="A941" s="1"/>
      <c r="B941" s="9" t="s">
        <v>82</v>
      </c>
      <c r="C941" s="46"/>
      <c r="D941" s="48">
        <v>170</v>
      </c>
      <c r="E941" s="47">
        <v>170</v>
      </c>
      <c r="G941" s="44"/>
      <c r="I941" s="47"/>
      <c r="J941" s="48"/>
      <c r="K941" s="33"/>
    </row>
    <row r="942" spans="1:11" x14ac:dyDescent="0.25">
      <c r="A942" s="1"/>
      <c r="B942" s="15" t="s">
        <v>186</v>
      </c>
      <c r="C942" s="46"/>
      <c r="D942" s="48">
        <v>0.8</v>
      </c>
      <c r="E942" s="47">
        <v>0.8</v>
      </c>
      <c r="G942" s="44"/>
      <c r="I942" s="47"/>
      <c r="J942" s="48"/>
      <c r="K942" s="33"/>
    </row>
    <row r="943" spans="1:11" ht="37.5" customHeight="1" x14ac:dyDescent="0.25">
      <c r="A943" s="1" t="s">
        <v>317</v>
      </c>
      <c r="C943" s="46">
        <v>200</v>
      </c>
      <c r="D943" s="48"/>
      <c r="E943" s="47"/>
      <c r="F943" s="48">
        <v>15.666666666666666</v>
      </c>
      <c r="G943" s="47">
        <v>10.639999999999999</v>
      </c>
      <c r="H943" s="48">
        <v>19.599999999999998</v>
      </c>
      <c r="I943" s="47">
        <v>236.2</v>
      </c>
      <c r="J943" s="48">
        <v>0.72</v>
      </c>
      <c r="K943" s="33" t="s">
        <v>288</v>
      </c>
    </row>
    <row r="944" spans="1:11" ht="15.75" customHeight="1" x14ac:dyDescent="0.25">
      <c r="A944" s="1"/>
      <c r="B944" s="9" t="s">
        <v>211</v>
      </c>
      <c r="C944" s="327"/>
      <c r="D944" s="187">
        <v>107.3</v>
      </c>
      <c r="E944" s="327">
        <v>101.2</v>
      </c>
      <c r="F944" s="48"/>
      <c r="G944" s="47"/>
      <c r="H944" s="48"/>
      <c r="I944" s="47"/>
      <c r="J944" s="48"/>
      <c r="K944" s="33"/>
    </row>
    <row r="945" spans="1:11" ht="15.75" customHeight="1" x14ac:dyDescent="0.25">
      <c r="A945" s="1"/>
      <c r="B945" s="9" t="s">
        <v>318</v>
      </c>
      <c r="C945" s="327"/>
      <c r="D945" s="187"/>
      <c r="E945" s="327">
        <v>44</v>
      </c>
      <c r="F945" s="48"/>
      <c r="G945" s="47"/>
      <c r="H945" s="48"/>
      <c r="I945" s="47"/>
      <c r="J945" s="48"/>
      <c r="K945" s="33"/>
    </row>
    <row r="946" spans="1:11" ht="15.75" customHeight="1" x14ac:dyDescent="0.25">
      <c r="A946" s="1"/>
      <c r="B946" s="15" t="s">
        <v>131</v>
      </c>
      <c r="C946" s="327"/>
      <c r="D946" s="187">
        <v>193</v>
      </c>
      <c r="E946" s="327">
        <v>145.1</v>
      </c>
      <c r="F946" s="48"/>
      <c r="G946" s="47"/>
      <c r="H946" s="48"/>
      <c r="I946" s="47"/>
      <c r="J946" s="48"/>
      <c r="K946" s="33"/>
    </row>
    <row r="947" spans="1:11" ht="15.75" customHeight="1" x14ac:dyDescent="0.25">
      <c r="A947" s="1"/>
      <c r="B947" s="72" t="s">
        <v>104</v>
      </c>
      <c r="C947" s="327"/>
      <c r="D947" s="187">
        <v>15</v>
      </c>
      <c r="E947" s="327">
        <v>12.5</v>
      </c>
      <c r="F947" s="48"/>
      <c r="G947" s="47"/>
      <c r="H947" s="48"/>
      <c r="I947" s="47"/>
      <c r="J947" s="48"/>
      <c r="K947" s="33"/>
    </row>
    <row r="948" spans="1:11" ht="15.75" customHeight="1" x14ac:dyDescent="0.25">
      <c r="A948" s="1"/>
      <c r="B948" s="72" t="s">
        <v>80</v>
      </c>
      <c r="C948" s="327"/>
      <c r="D948" s="187">
        <v>7.9</v>
      </c>
      <c r="E948" s="327">
        <v>6.3</v>
      </c>
      <c r="G948" s="44"/>
      <c r="I948" s="44"/>
      <c r="K948" s="33"/>
    </row>
    <row r="949" spans="1:11" x14ac:dyDescent="0.25">
      <c r="A949" s="1"/>
      <c r="B949" s="72" t="s">
        <v>31</v>
      </c>
      <c r="C949" s="327"/>
      <c r="D949" s="187">
        <v>5.0999999999999996</v>
      </c>
      <c r="E949" s="327">
        <v>5.0999999999999996</v>
      </c>
      <c r="G949" s="47"/>
      <c r="H949" s="48"/>
      <c r="I949" s="47"/>
      <c r="J949" s="48"/>
      <c r="K949" s="33"/>
    </row>
    <row r="950" spans="1:11" x14ac:dyDescent="0.25">
      <c r="A950" s="1"/>
      <c r="B950" s="72" t="s">
        <v>209</v>
      </c>
      <c r="C950" s="327"/>
      <c r="D950" s="187">
        <v>0.8</v>
      </c>
      <c r="E950" s="327">
        <v>0.8</v>
      </c>
      <c r="G950" s="47"/>
      <c r="H950" s="48"/>
      <c r="I950" s="47"/>
      <c r="J950" s="48"/>
      <c r="K950" s="33"/>
    </row>
    <row r="951" spans="1:11" x14ac:dyDescent="0.25">
      <c r="B951" s="15" t="s">
        <v>134</v>
      </c>
      <c r="C951" s="327"/>
      <c r="D951" s="187">
        <v>25.1</v>
      </c>
      <c r="E951" s="327">
        <v>25.1</v>
      </c>
      <c r="G951" s="47"/>
      <c r="H951" s="48"/>
      <c r="I951" s="47"/>
      <c r="J951" s="48"/>
      <c r="K951" s="33"/>
    </row>
    <row r="952" spans="1:11" ht="13.5" customHeight="1" x14ac:dyDescent="0.25">
      <c r="A952" s="77" t="s">
        <v>327</v>
      </c>
      <c r="C952" s="217">
        <v>180</v>
      </c>
      <c r="D952" s="47"/>
      <c r="E952" s="63"/>
      <c r="F952" s="48">
        <v>0.35</v>
      </c>
      <c r="G952" s="47">
        <v>0.12</v>
      </c>
      <c r="H952" s="111">
        <v>26.2</v>
      </c>
      <c r="I952" s="47">
        <v>108</v>
      </c>
      <c r="J952" s="66">
        <v>1.44</v>
      </c>
      <c r="K952" s="33" t="s">
        <v>310</v>
      </c>
    </row>
    <row r="953" spans="1:11" x14ac:dyDescent="0.25">
      <c r="A953" s="77"/>
      <c r="B953" s="9" t="s">
        <v>184</v>
      </c>
      <c r="C953" s="49"/>
      <c r="D953" s="47">
        <v>16.53</v>
      </c>
      <c r="E953" s="63">
        <v>14.5</v>
      </c>
      <c r="F953" s="66"/>
      <c r="G953" s="46"/>
      <c r="H953" s="66"/>
      <c r="I953" s="75"/>
      <c r="J953" s="66"/>
      <c r="K953" s="33"/>
    </row>
    <row r="954" spans="1:11" x14ac:dyDescent="0.25">
      <c r="A954" s="77"/>
      <c r="B954" s="9" t="s">
        <v>196</v>
      </c>
      <c r="C954" s="49"/>
      <c r="D954" s="47">
        <v>9.18</v>
      </c>
      <c r="E954" s="63">
        <v>9</v>
      </c>
      <c r="F954" s="66"/>
      <c r="G954" s="46"/>
      <c r="H954" s="66"/>
      <c r="I954" s="75"/>
      <c r="J954" s="66"/>
      <c r="K954" s="33"/>
    </row>
    <row r="955" spans="1:11" x14ac:dyDescent="0.25">
      <c r="A955" s="77"/>
      <c r="B955" s="9" t="s">
        <v>201</v>
      </c>
      <c r="C955" s="49"/>
      <c r="D955" s="47"/>
      <c r="E955" s="63">
        <v>14.4</v>
      </c>
      <c r="F955" s="66"/>
      <c r="G955" s="46"/>
      <c r="H955" s="66"/>
      <c r="I955" s="75"/>
      <c r="J955" s="66"/>
      <c r="K955" s="33"/>
    </row>
    <row r="956" spans="1:11" x14ac:dyDescent="0.25">
      <c r="B956" s="9" t="s">
        <v>28</v>
      </c>
      <c r="C956" s="49"/>
      <c r="D956" s="47">
        <v>183</v>
      </c>
      <c r="E956" s="63">
        <v>183</v>
      </c>
      <c r="F956" s="66"/>
      <c r="G956" s="46"/>
      <c r="H956" s="66"/>
      <c r="I956" s="75"/>
      <c r="J956" s="66"/>
      <c r="K956" s="33"/>
    </row>
    <row r="957" spans="1:11" ht="16.5" thickBot="1" x14ac:dyDescent="0.3">
      <c r="B957" s="9" t="s">
        <v>59</v>
      </c>
      <c r="C957" s="49"/>
      <c r="D957" s="47">
        <v>6</v>
      </c>
      <c r="E957" s="63">
        <v>6</v>
      </c>
      <c r="F957" s="66"/>
      <c r="G957" s="46"/>
      <c r="H957" s="66"/>
      <c r="I957" s="75"/>
      <c r="J957" s="66"/>
      <c r="K957" s="33"/>
    </row>
    <row r="958" spans="1:11" ht="30.75" thickBot="1" x14ac:dyDescent="0.3">
      <c r="A958" s="1" t="s">
        <v>175</v>
      </c>
      <c r="C958" s="46">
        <v>30</v>
      </c>
      <c r="D958" s="48">
        <v>30</v>
      </c>
      <c r="E958" s="47">
        <v>30</v>
      </c>
      <c r="F958" s="48">
        <v>2.2822822822822819</v>
      </c>
      <c r="G958" s="47">
        <v>0.24024024024024024</v>
      </c>
      <c r="H958" s="48">
        <v>14.774774774774775</v>
      </c>
      <c r="I958" s="47">
        <v>70.570570570570567</v>
      </c>
      <c r="J958" s="48">
        <v>0</v>
      </c>
      <c r="K958" s="300" t="s">
        <v>453</v>
      </c>
    </row>
    <row r="959" spans="1:11" ht="32.25" thickBot="1" x14ac:dyDescent="0.3">
      <c r="A959" s="198" t="s">
        <v>208</v>
      </c>
      <c r="B959" s="35"/>
      <c r="C959" s="218">
        <v>45</v>
      </c>
      <c r="D959" s="199">
        <v>45</v>
      </c>
      <c r="E959" s="320">
        <v>45</v>
      </c>
      <c r="F959" s="318">
        <v>2.9729729729729724</v>
      </c>
      <c r="G959" s="199">
        <v>0.54054054054054046</v>
      </c>
      <c r="H959" s="319">
        <v>17.837837837837839</v>
      </c>
      <c r="I959" s="199">
        <v>89.189189189189179</v>
      </c>
      <c r="J959" s="319"/>
      <c r="K959" s="78" t="s">
        <v>458</v>
      </c>
    </row>
    <row r="960" spans="1:11" s="57" customFormat="1" ht="16.5" thickBot="1" x14ac:dyDescent="0.3">
      <c r="A960" s="50" t="s">
        <v>37</v>
      </c>
      <c r="B960" s="51"/>
      <c r="C960" s="308">
        <v>685</v>
      </c>
      <c r="D960" s="94"/>
      <c r="E960" s="54"/>
      <c r="F960" s="55">
        <f>F959+F958+F952+F943+F932+F927</f>
        <v>24.07192192192192</v>
      </c>
      <c r="G960" s="55">
        <f t="shared" ref="G960:J960" si="31">G959+G958+G952+G943+G932+G927</f>
        <v>18.030780780780781</v>
      </c>
      <c r="H960" s="55">
        <f t="shared" si="31"/>
        <v>91.012612612612614</v>
      </c>
      <c r="I960" s="55">
        <f t="shared" si="31"/>
        <v>630.14975975975972</v>
      </c>
      <c r="J960" s="55">
        <f t="shared" si="31"/>
        <v>4.25</v>
      </c>
      <c r="K960" s="55"/>
    </row>
    <row r="961" spans="1:11" ht="24" customHeight="1" x14ac:dyDescent="0.25">
      <c r="A961" s="1"/>
      <c r="B961" s="85" t="s">
        <v>256</v>
      </c>
      <c r="C961" s="41"/>
      <c r="D961" s="48"/>
      <c r="E961" s="21"/>
      <c r="F961" s="48"/>
      <c r="G961" s="21"/>
      <c r="H961" s="63"/>
      <c r="I961" s="323"/>
      <c r="J961" s="48"/>
      <c r="K961" s="23"/>
    </row>
    <row r="962" spans="1:11" x14ac:dyDescent="0.25">
      <c r="A962" s="1" t="s">
        <v>274</v>
      </c>
      <c r="C962" s="46">
        <v>70</v>
      </c>
      <c r="D962" s="111"/>
      <c r="E962" s="112"/>
      <c r="F962" s="48">
        <v>8.9860479041916168</v>
      </c>
      <c r="G962" s="47">
        <v>4.2593413173652692</v>
      </c>
      <c r="H962" s="48">
        <v>7.821077844311378</v>
      </c>
      <c r="I962" s="47">
        <v>101.71952095808383</v>
      </c>
      <c r="J962" s="48">
        <v>0.46</v>
      </c>
      <c r="K962" s="33" t="s">
        <v>275</v>
      </c>
    </row>
    <row r="963" spans="1:11" x14ac:dyDescent="0.25">
      <c r="A963" s="1"/>
      <c r="B963" s="9" t="s">
        <v>135</v>
      </c>
      <c r="C963" s="67"/>
      <c r="D963" s="48">
        <v>63.3</v>
      </c>
      <c r="E963" s="112">
        <v>46.2</v>
      </c>
      <c r="F963" s="48"/>
      <c r="G963" s="47"/>
      <c r="H963" s="48"/>
      <c r="I963" s="47"/>
      <c r="J963" s="48"/>
      <c r="K963" s="33"/>
    </row>
    <row r="964" spans="1:11" x14ac:dyDescent="0.25">
      <c r="A964" s="1"/>
      <c r="B964" s="9" t="s">
        <v>186</v>
      </c>
      <c r="C964" s="67"/>
      <c r="D964" s="111">
        <v>0.7</v>
      </c>
      <c r="E964" s="112">
        <v>0.7</v>
      </c>
      <c r="F964" s="48"/>
      <c r="G964" s="47"/>
      <c r="H964" s="48"/>
      <c r="I964" s="47"/>
      <c r="K964" s="33"/>
    </row>
    <row r="965" spans="1:11" x14ac:dyDescent="0.25">
      <c r="A965" s="1"/>
      <c r="B965" s="9" t="s">
        <v>221</v>
      </c>
      <c r="C965" s="67"/>
      <c r="D965" s="111">
        <v>12.6</v>
      </c>
      <c r="E965" s="112">
        <v>12.6</v>
      </c>
      <c r="F965" s="48"/>
      <c r="G965" s="47"/>
      <c r="H965" s="48"/>
      <c r="I965" s="47"/>
      <c r="K965" s="33"/>
    </row>
    <row r="966" spans="1:11" x14ac:dyDescent="0.25">
      <c r="A966" s="1"/>
      <c r="B966" s="9" t="s">
        <v>160</v>
      </c>
      <c r="C966" s="67"/>
      <c r="D966" s="48">
        <v>18.2</v>
      </c>
      <c r="E966" s="112">
        <v>18.2</v>
      </c>
      <c r="F966" s="48"/>
      <c r="G966" s="47"/>
      <c r="H966" s="48"/>
      <c r="I966" s="47"/>
      <c r="K966" s="33"/>
    </row>
    <row r="967" spans="1:11" x14ac:dyDescent="0.25">
      <c r="A967" s="1"/>
      <c r="B967" s="9" t="s">
        <v>86</v>
      </c>
      <c r="C967" s="67"/>
      <c r="D967" s="111">
        <v>7</v>
      </c>
      <c r="E967" s="112">
        <v>7</v>
      </c>
      <c r="F967" s="48"/>
      <c r="G967" s="47"/>
      <c r="H967" s="48"/>
      <c r="I967" s="47"/>
      <c r="K967" s="33"/>
    </row>
    <row r="968" spans="1:11" x14ac:dyDescent="0.25">
      <c r="A968" s="1"/>
      <c r="B968" s="9" t="s">
        <v>48</v>
      </c>
      <c r="C968" s="67"/>
      <c r="D968" s="111"/>
      <c r="E968" s="112">
        <v>81</v>
      </c>
      <c r="F968" s="48"/>
      <c r="G968" s="47"/>
      <c r="H968" s="48"/>
      <c r="I968" s="47"/>
      <c r="K968" s="33"/>
    </row>
    <row r="969" spans="1:11" x14ac:dyDescent="0.25">
      <c r="A969" s="1"/>
      <c r="B969" s="9" t="s">
        <v>128</v>
      </c>
      <c r="C969" s="67"/>
      <c r="D969" s="111">
        <v>3</v>
      </c>
      <c r="E969" s="112">
        <v>3</v>
      </c>
      <c r="F969" s="48"/>
      <c r="G969" s="47"/>
      <c r="H969" s="48"/>
      <c r="I969" s="47"/>
      <c r="K969" s="33"/>
    </row>
    <row r="970" spans="1:11" ht="35.25" customHeight="1" x14ac:dyDescent="0.25">
      <c r="A970" s="1" t="s">
        <v>235</v>
      </c>
      <c r="B970" s="12"/>
      <c r="C970" s="89" t="s">
        <v>286</v>
      </c>
      <c r="D970" s="90"/>
      <c r="E970" s="91"/>
      <c r="F970" s="90">
        <v>3.1320000000000001</v>
      </c>
      <c r="G970" s="91">
        <v>2.4750000000000001</v>
      </c>
      <c r="H970" s="90">
        <v>31.716999999999999</v>
      </c>
      <c r="I970" s="91">
        <v>161.79</v>
      </c>
      <c r="J970" s="8"/>
      <c r="K970" s="33" t="s">
        <v>219</v>
      </c>
    </row>
    <row r="971" spans="1:11" ht="18" customHeight="1" x14ac:dyDescent="0.25">
      <c r="A971" s="86"/>
      <c r="B971" s="12" t="s">
        <v>25</v>
      </c>
      <c r="C971" s="89"/>
      <c r="D971" s="90">
        <v>46.8</v>
      </c>
      <c r="E971" s="91">
        <v>46.8</v>
      </c>
      <c r="F971" s="90"/>
      <c r="G971" s="91"/>
      <c r="H971" s="90"/>
      <c r="I971" s="91"/>
      <c r="J971" s="8"/>
      <c r="K971" s="33"/>
    </row>
    <row r="972" spans="1:11" ht="13.5" customHeight="1" x14ac:dyDescent="0.25">
      <c r="A972" s="86"/>
      <c r="B972" s="12" t="s">
        <v>186</v>
      </c>
      <c r="C972" s="89"/>
      <c r="D972" s="90">
        <v>0.6</v>
      </c>
      <c r="E972" s="91">
        <v>0.6</v>
      </c>
      <c r="F972" s="90"/>
      <c r="G972" s="91"/>
      <c r="H972" s="90"/>
      <c r="I972" s="91"/>
      <c r="J972" s="8"/>
      <c r="K972" s="33"/>
    </row>
    <row r="973" spans="1:11" ht="14.25" customHeight="1" x14ac:dyDescent="0.25">
      <c r="A973" s="86"/>
      <c r="B973" s="86" t="s">
        <v>171</v>
      </c>
      <c r="C973" s="89"/>
      <c r="D973" s="90">
        <v>281.7</v>
      </c>
      <c r="E973" s="91">
        <v>281.7</v>
      </c>
      <c r="F973" s="90"/>
      <c r="G973" s="91"/>
      <c r="H973" s="90"/>
      <c r="I973" s="91"/>
      <c r="J973" s="8"/>
      <c r="K973" s="33"/>
    </row>
    <row r="974" spans="1:11" ht="17.25" customHeight="1" x14ac:dyDescent="0.25">
      <c r="A974" s="86"/>
      <c r="B974" s="12" t="s">
        <v>31</v>
      </c>
      <c r="C974" s="89"/>
      <c r="D974" s="90">
        <v>2</v>
      </c>
      <c r="E974" s="91">
        <v>2</v>
      </c>
      <c r="F974" s="90"/>
      <c r="G974" s="91"/>
      <c r="H974" s="90"/>
      <c r="I974" s="91"/>
      <c r="J974" s="8"/>
      <c r="K974" s="33"/>
    </row>
    <row r="975" spans="1:11" ht="24.75" customHeight="1" x14ac:dyDescent="0.25">
      <c r="A975" s="68" t="s">
        <v>270</v>
      </c>
      <c r="C975" s="46" t="s">
        <v>249</v>
      </c>
      <c r="D975" s="66"/>
      <c r="E975" s="46"/>
      <c r="F975" s="48">
        <v>0.61</v>
      </c>
      <c r="G975" s="47">
        <v>0.25</v>
      </c>
      <c r="H975" s="48">
        <v>6.68</v>
      </c>
      <c r="I975" s="47">
        <v>31.38</v>
      </c>
      <c r="J975" s="66">
        <v>43.92</v>
      </c>
      <c r="K975" s="33" t="s">
        <v>279</v>
      </c>
    </row>
    <row r="976" spans="1:11" x14ac:dyDescent="0.25">
      <c r="A976" s="1"/>
      <c r="B976" s="9" t="s">
        <v>293</v>
      </c>
      <c r="C976" s="46"/>
      <c r="D976" s="66">
        <v>18.399999999999999</v>
      </c>
      <c r="E976" s="46">
        <v>18</v>
      </c>
      <c r="F976" s="66"/>
      <c r="G976" s="46"/>
      <c r="H976" s="66"/>
      <c r="I976" s="46"/>
      <c r="J976" s="66"/>
      <c r="K976" s="33"/>
    </row>
    <row r="977" spans="1:11" x14ac:dyDescent="0.25">
      <c r="A977" s="1"/>
      <c r="B977" s="9" t="s">
        <v>59</v>
      </c>
      <c r="C977" s="46"/>
      <c r="D977" s="66">
        <v>6</v>
      </c>
      <c r="E977" s="46">
        <v>6</v>
      </c>
      <c r="F977" s="66"/>
      <c r="G977" s="46"/>
      <c r="H977" s="66"/>
      <c r="I977" s="46"/>
      <c r="J977" s="66"/>
      <c r="K977" s="33"/>
    </row>
    <row r="978" spans="1:11" x14ac:dyDescent="0.25">
      <c r="A978" s="1"/>
      <c r="B978" s="9" t="s">
        <v>171</v>
      </c>
      <c r="C978" s="46"/>
      <c r="D978" s="66">
        <v>180</v>
      </c>
      <c r="E978" s="46">
        <v>180</v>
      </c>
      <c r="F978" s="66"/>
      <c r="G978" s="46"/>
      <c r="H978" s="66"/>
      <c r="I978" s="46"/>
      <c r="J978" s="66"/>
      <c r="K978" s="33"/>
    </row>
    <row r="979" spans="1:11" ht="35.25" customHeight="1" thickBot="1" x14ac:dyDescent="0.3">
      <c r="A979" s="1" t="s">
        <v>187</v>
      </c>
      <c r="B979" s="15" t="s">
        <v>54</v>
      </c>
      <c r="C979" s="120">
        <v>40</v>
      </c>
      <c r="D979" s="201">
        <v>40</v>
      </c>
      <c r="E979" s="122">
        <v>40</v>
      </c>
      <c r="F979" s="122">
        <v>3</v>
      </c>
      <c r="G979" s="121">
        <v>3.92</v>
      </c>
      <c r="H979" s="122">
        <v>29.76</v>
      </c>
      <c r="I979" s="121">
        <v>166.8</v>
      </c>
      <c r="J979" s="201"/>
      <c r="K979" s="215" t="s">
        <v>452</v>
      </c>
    </row>
    <row r="980" spans="1:11" ht="30.75" customHeight="1" thickBot="1" x14ac:dyDescent="0.3">
      <c r="A980" s="1" t="s">
        <v>175</v>
      </c>
      <c r="C980" s="46">
        <v>30</v>
      </c>
      <c r="D980" s="48">
        <v>30</v>
      </c>
      <c r="E980" s="47">
        <v>30</v>
      </c>
      <c r="F980" s="48">
        <v>2.2822822822822819</v>
      </c>
      <c r="G980" s="47">
        <v>0.24024024024024024</v>
      </c>
      <c r="H980" s="48">
        <v>14.774774774774775</v>
      </c>
      <c r="I980" s="47">
        <v>70.570570570570567</v>
      </c>
      <c r="J980" s="48">
        <v>0</v>
      </c>
      <c r="K980" s="300" t="s">
        <v>453</v>
      </c>
    </row>
    <row r="981" spans="1:11" ht="30.75" customHeight="1" thickBot="1" x14ac:dyDescent="0.3">
      <c r="A981" s="203" t="s">
        <v>355</v>
      </c>
      <c r="B981" s="208"/>
      <c r="C981" s="204">
        <v>180</v>
      </c>
      <c r="D981" s="234">
        <v>180</v>
      </c>
      <c r="E981" s="204">
        <v>180</v>
      </c>
      <c r="F981" s="205">
        <v>0.8</v>
      </c>
      <c r="G981" s="206"/>
      <c r="H981" s="205">
        <v>18.18</v>
      </c>
      <c r="I981" s="206">
        <v>76</v>
      </c>
      <c r="J981" s="205">
        <v>3.6</v>
      </c>
      <c r="K981" s="301" t="s">
        <v>462</v>
      </c>
    </row>
    <row r="982" spans="1:11" s="57" customFormat="1" ht="16.5" thickBot="1" x14ac:dyDescent="0.3">
      <c r="A982" s="50" t="s">
        <v>37</v>
      </c>
      <c r="B982" s="95"/>
      <c r="C982" s="52">
        <v>638</v>
      </c>
      <c r="D982" s="154"/>
      <c r="E982" s="55"/>
      <c r="F982" s="202">
        <f>F962+F970+F975+F979+F980+F981</f>
        <v>18.810330186473898</v>
      </c>
      <c r="G982" s="202">
        <f t="shared" ref="G982:J982" si="32">G962+G970+G975+G979+G980+G981</f>
        <v>11.144581557605509</v>
      </c>
      <c r="H982" s="202">
        <f t="shared" si="32"/>
        <v>108.93285261908613</v>
      </c>
      <c r="I982" s="202">
        <f t="shared" si="32"/>
        <v>608.26009152865436</v>
      </c>
      <c r="J982" s="202">
        <f t="shared" si="32"/>
        <v>47.980000000000004</v>
      </c>
      <c r="K982" s="56"/>
    </row>
    <row r="983" spans="1:11" ht="16.5" thickBot="1" x14ac:dyDescent="0.3">
      <c r="A983" s="50" t="s">
        <v>60</v>
      </c>
      <c r="B983" s="95"/>
      <c r="C983" s="52">
        <f>C921+C925+C960+C982</f>
        <v>1907</v>
      </c>
      <c r="D983" s="283"/>
      <c r="E983" s="52"/>
      <c r="F983" s="55">
        <f>F921+F925+F960+F982</f>
        <v>60.686756612900318</v>
      </c>
      <c r="G983" s="55">
        <f>G921+G925+G960+G982</f>
        <v>48.658845821869775</v>
      </c>
      <c r="H983" s="55">
        <f>H921+H925+H960+H982</f>
        <v>267.15546523169877</v>
      </c>
      <c r="I983" s="55">
        <f>I921+I925+I960+I982</f>
        <v>1755.3785299670928</v>
      </c>
      <c r="J983" s="55">
        <f>J921+J925+J960+J982</f>
        <v>54.710000000000008</v>
      </c>
      <c r="K983" s="52"/>
    </row>
    <row r="984" spans="1:11" x14ac:dyDescent="0.25">
      <c r="A984" s="332"/>
      <c r="B984" s="332"/>
      <c r="C984" s="413"/>
      <c r="D984" s="413"/>
      <c r="E984" s="413"/>
      <c r="F984" s="385"/>
      <c r="G984" s="385"/>
      <c r="H984" s="385"/>
      <c r="I984" s="385"/>
      <c r="J984" s="385"/>
      <c r="K984" s="413"/>
    </row>
    <row r="985" spans="1:11" ht="16.5" thickBot="1" x14ac:dyDescent="0.3">
      <c r="A985" s="332" t="s">
        <v>507</v>
      </c>
      <c r="B985" s="332"/>
      <c r="C985" s="332"/>
      <c r="D985" s="333"/>
      <c r="E985" s="334"/>
      <c r="F985" s="335"/>
      <c r="G985" s="335"/>
      <c r="H985" s="335"/>
      <c r="I985" s="335"/>
      <c r="J985" s="335"/>
      <c r="K985" s="336"/>
    </row>
    <row r="986" spans="1:11" x14ac:dyDescent="0.25">
      <c r="A986" s="18" t="s">
        <v>5</v>
      </c>
      <c r="B986" s="19"/>
      <c r="C986" s="41" t="s">
        <v>6</v>
      </c>
      <c r="D986" s="337" t="s">
        <v>7</v>
      </c>
      <c r="E986" s="338" t="s">
        <v>7</v>
      </c>
      <c r="F986" s="818" t="s">
        <v>8</v>
      </c>
      <c r="G986" s="819"/>
      <c r="H986" s="820"/>
      <c r="I986" s="166" t="s">
        <v>9</v>
      </c>
      <c r="J986" s="339" t="s">
        <v>10</v>
      </c>
      <c r="K986" s="340" t="s">
        <v>62</v>
      </c>
    </row>
    <row r="987" spans="1:11" ht="16.5" thickBot="1" x14ac:dyDescent="0.3">
      <c r="A987" s="1" t="s">
        <v>12</v>
      </c>
      <c r="B987" s="341"/>
      <c r="C987" s="46" t="s">
        <v>13</v>
      </c>
      <c r="D987" s="342" t="s">
        <v>14</v>
      </c>
      <c r="E987" s="343" t="s">
        <v>14</v>
      </c>
      <c r="F987" s="81"/>
      <c r="G987" s="82"/>
      <c r="H987" s="82"/>
      <c r="I987" s="44" t="s">
        <v>122</v>
      </c>
      <c r="J987" s="335"/>
      <c r="K987" s="344" t="s">
        <v>63</v>
      </c>
    </row>
    <row r="988" spans="1:11" ht="16.5" thickBot="1" x14ac:dyDescent="0.3">
      <c r="A988" s="34"/>
      <c r="B988" s="35"/>
      <c r="C988" s="106"/>
      <c r="D988" s="345" t="s">
        <v>16</v>
      </c>
      <c r="E988" s="345" t="s">
        <v>17</v>
      </c>
      <c r="F988" s="37" t="s">
        <v>18</v>
      </c>
      <c r="G988" s="37" t="s">
        <v>19</v>
      </c>
      <c r="H988" s="153" t="s">
        <v>20</v>
      </c>
      <c r="I988" s="37" t="s">
        <v>21</v>
      </c>
      <c r="J988" s="38" t="s">
        <v>22</v>
      </c>
      <c r="K988" s="346"/>
    </row>
    <row r="989" spans="1:11" x14ac:dyDescent="0.25">
      <c r="A989" s="1"/>
      <c r="B989" s="332" t="s">
        <v>23</v>
      </c>
      <c r="C989" s="41"/>
      <c r="D989" s="347"/>
      <c r="E989" s="348"/>
      <c r="F989" s="335"/>
      <c r="G989" s="43"/>
      <c r="H989" s="335"/>
      <c r="I989" s="43"/>
      <c r="J989" s="99"/>
      <c r="K989" s="197"/>
    </row>
    <row r="990" spans="1:11" x14ac:dyDescent="0.25">
      <c r="A990" s="1" t="s">
        <v>530</v>
      </c>
      <c r="B990" s="341"/>
      <c r="C990" s="343">
        <v>200</v>
      </c>
      <c r="D990" s="349"/>
      <c r="E990" s="47"/>
      <c r="F990" s="349">
        <v>4.76</v>
      </c>
      <c r="G990" s="47">
        <v>5.6</v>
      </c>
      <c r="H990" s="349">
        <v>10.36</v>
      </c>
      <c r="I990" s="47">
        <v>110.8</v>
      </c>
      <c r="J990" s="47">
        <v>0.91</v>
      </c>
      <c r="K990" s="197" t="s">
        <v>531</v>
      </c>
    </row>
    <row r="991" spans="1:11" x14ac:dyDescent="0.25">
      <c r="A991" s="1"/>
      <c r="B991" s="341" t="s">
        <v>160</v>
      </c>
      <c r="C991" s="343"/>
      <c r="D991" s="349">
        <v>140</v>
      </c>
      <c r="E991" s="47">
        <v>140</v>
      </c>
      <c r="F991" s="349"/>
      <c r="G991" s="47"/>
      <c r="H991" s="349"/>
      <c r="I991" s="47"/>
      <c r="J991" s="47"/>
      <c r="K991" s="197"/>
    </row>
    <row r="992" spans="1:11" x14ac:dyDescent="0.25">
      <c r="A992" s="1"/>
      <c r="B992" s="341" t="s">
        <v>64</v>
      </c>
      <c r="C992" s="343"/>
      <c r="D992" s="349">
        <v>70</v>
      </c>
      <c r="E992" s="47">
        <v>70</v>
      </c>
      <c r="F992" s="349"/>
      <c r="G992" s="47"/>
      <c r="H992" s="349"/>
      <c r="I992" s="47"/>
      <c r="J992" s="47"/>
      <c r="K992" s="197"/>
    </row>
    <row r="993" spans="1:11" x14ac:dyDescent="0.25">
      <c r="A993" s="1"/>
      <c r="B993" s="341" t="s">
        <v>56</v>
      </c>
      <c r="C993" s="343"/>
      <c r="D993" s="349">
        <v>2</v>
      </c>
      <c r="E993" s="47">
        <v>2</v>
      </c>
      <c r="F993" s="349"/>
      <c r="G993" s="47"/>
      <c r="H993" s="349"/>
      <c r="I993" s="47"/>
      <c r="J993" s="47"/>
      <c r="K993" s="197"/>
    </row>
    <row r="994" spans="1:11" x14ac:dyDescent="0.25">
      <c r="A994" s="1"/>
      <c r="B994" s="341" t="s">
        <v>282</v>
      </c>
      <c r="C994" s="343"/>
      <c r="D994" s="349"/>
      <c r="E994" s="47">
        <v>25</v>
      </c>
      <c r="F994" s="349"/>
      <c r="G994" s="47"/>
      <c r="H994" s="349"/>
      <c r="I994" s="47"/>
      <c r="J994" s="47"/>
      <c r="K994" s="197"/>
    </row>
    <row r="995" spans="1:11" x14ac:dyDescent="0.25">
      <c r="A995" s="1"/>
      <c r="B995" s="341" t="s">
        <v>91</v>
      </c>
      <c r="C995" s="343"/>
      <c r="D995" s="349">
        <v>7.7</v>
      </c>
      <c r="E995" s="47">
        <v>7.7</v>
      </c>
      <c r="F995" s="349"/>
      <c r="G995" s="47"/>
      <c r="H995" s="349"/>
      <c r="I995" s="47"/>
      <c r="J995" s="47"/>
      <c r="K995" s="197"/>
    </row>
    <row r="996" spans="1:11" x14ac:dyDescent="0.25">
      <c r="A996" s="1"/>
      <c r="B996" s="341" t="s">
        <v>56</v>
      </c>
      <c r="C996" s="343"/>
      <c r="D996" s="349">
        <v>0.9</v>
      </c>
      <c r="E996" s="47">
        <v>0.9</v>
      </c>
      <c r="F996" s="349"/>
      <c r="G996" s="47"/>
      <c r="H996" s="349"/>
      <c r="I996" s="47"/>
      <c r="J996" s="47"/>
      <c r="K996" s="197"/>
    </row>
    <row r="997" spans="1:11" x14ac:dyDescent="0.25">
      <c r="A997" s="1"/>
      <c r="B997" s="341" t="s">
        <v>356</v>
      </c>
      <c r="C997" s="343"/>
      <c r="D997" s="349">
        <v>2.64</v>
      </c>
      <c r="E997" s="47">
        <v>2.2000000000000002</v>
      </c>
      <c r="F997" s="349"/>
      <c r="G997" s="47"/>
      <c r="H997" s="349"/>
      <c r="I997" s="47"/>
      <c r="J997" s="47"/>
      <c r="K997" s="197"/>
    </row>
    <row r="998" spans="1:11" x14ac:dyDescent="0.25">
      <c r="A998" s="1"/>
      <c r="B998" s="350" t="s">
        <v>64</v>
      </c>
      <c r="C998" s="343"/>
      <c r="D998" s="349">
        <v>12</v>
      </c>
      <c r="E998" s="47">
        <v>12</v>
      </c>
      <c r="F998" s="349"/>
      <c r="G998" s="47"/>
      <c r="H998" s="349"/>
      <c r="I998" s="47"/>
      <c r="J998" s="47"/>
      <c r="K998" s="197"/>
    </row>
    <row r="999" spans="1:11" x14ac:dyDescent="0.25">
      <c r="A999" s="1"/>
      <c r="B999" s="341" t="s">
        <v>209</v>
      </c>
      <c r="C999" s="46"/>
      <c r="D999" s="351">
        <v>0.23</v>
      </c>
      <c r="E999" s="46">
        <v>0.23</v>
      </c>
      <c r="F999" s="349"/>
      <c r="G999" s="47"/>
      <c r="H999" s="349"/>
      <c r="I999" s="47"/>
      <c r="J999" s="349"/>
      <c r="K999" s="197"/>
    </row>
    <row r="1000" spans="1:11" x14ac:dyDescent="0.25">
      <c r="A1000" s="1"/>
      <c r="B1000" s="341" t="s">
        <v>146</v>
      </c>
      <c r="C1000" s="46"/>
      <c r="D1000" s="351"/>
      <c r="E1000" s="46">
        <v>22.5</v>
      </c>
      <c r="F1000" s="349"/>
      <c r="G1000" s="47"/>
      <c r="H1000" s="349"/>
      <c r="I1000" s="47"/>
      <c r="J1000" s="349"/>
      <c r="K1000" s="197"/>
    </row>
    <row r="1001" spans="1:11" x14ac:dyDescent="0.25">
      <c r="A1001" s="1"/>
      <c r="B1001" s="341" t="s">
        <v>283</v>
      </c>
      <c r="C1001" s="46"/>
      <c r="D1001" s="351"/>
      <c r="E1001" s="47">
        <v>25</v>
      </c>
      <c r="F1001" s="349"/>
      <c r="G1001" s="47"/>
      <c r="H1001" s="349"/>
      <c r="I1001" s="47"/>
      <c r="J1001" s="349"/>
      <c r="K1001" s="197"/>
    </row>
    <row r="1002" spans="1:11" x14ac:dyDescent="0.25">
      <c r="A1002" s="1" t="s">
        <v>58</v>
      </c>
      <c r="B1002" s="341"/>
      <c r="C1002" s="47" t="s">
        <v>249</v>
      </c>
      <c r="D1002" s="349"/>
      <c r="E1002" s="47"/>
      <c r="F1002" s="349">
        <v>6.3063063063063057E-2</v>
      </c>
      <c r="G1002" s="47">
        <v>1.8018018018018018E-2</v>
      </c>
      <c r="H1002" s="349">
        <v>6.02</v>
      </c>
      <c r="I1002" s="47">
        <v>24.1</v>
      </c>
      <c r="J1002" s="349">
        <v>0.03</v>
      </c>
      <c r="K1002" s="197" t="s">
        <v>532</v>
      </c>
    </row>
    <row r="1003" spans="1:11" x14ac:dyDescent="0.25">
      <c r="A1003" s="1"/>
      <c r="B1003" s="341" t="s">
        <v>207</v>
      </c>
      <c r="C1003" s="343"/>
      <c r="D1003" s="349">
        <v>0.45</v>
      </c>
      <c r="E1003" s="47">
        <v>0.45</v>
      </c>
      <c r="F1003" s="349"/>
      <c r="G1003" s="47"/>
      <c r="H1003" s="349"/>
      <c r="I1003" s="47"/>
      <c r="J1003" s="349"/>
      <c r="K1003" s="197"/>
    </row>
    <row r="1004" spans="1:11" x14ac:dyDescent="0.25">
      <c r="A1004" s="1"/>
      <c r="B1004" s="341" t="s">
        <v>59</v>
      </c>
      <c r="C1004" s="343"/>
      <c r="D1004" s="349">
        <v>6</v>
      </c>
      <c r="E1004" s="47">
        <v>6</v>
      </c>
      <c r="F1004" s="349"/>
      <c r="G1004" s="47"/>
      <c r="H1004" s="349"/>
      <c r="I1004" s="47"/>
      <c r="J1004" s="349"/>
      <c r="K1004" s="197"/>
    </row>
    <row r="1005" spans="1:11" x14ac:dyDescent="0.25">
      <c r="A1005" s="1"/>
      <c r="B1005" s="341" t="s">
        <v>28</v>
      </c>
      <c r="C1005" s="343"/>
      <c r="D1005" s="349">
        <v>180</v>
      </c>
      <c r="E1005" s="47">
        <v>180</v>
      </c>
      <c r="F1005" s="349"/>
      <c r="G1005" s="47"/>
      <c r="H1005" s="349"/>
      <c r="I1005" s="47"/>
      <c r="J1005" s="349"/>
      <c r="K1005" s="197"/>
    </row>
    <row r="1006" spans="1:11" ht="31.5" x14ac:dyDescent="0.25">
      <c r="A1006" s="1" t="s">
        <v>174</v>
      </c>
      <c r="B1006" s="341"/>
      <c r="C1006" s="67" t="s">
        <v>250</v>
      </c>
      <c r="D1006" s="335"/>
      <c r="E1006" s="44"/>
      <c r="F1006" s="349">
        <v>3.61</v>
      </c>
      <c r="G1006" s="47">
        <v>5.83</v>
      </c>
      <c r="H1006" s="349">
        <v>15.49</v>
      </c>
      <c r="I1006" s="47">
        <v>128.77000000000001</v>
      </c>
      <c r="J1006" s="349">
        <v>0.04</v>
      </c>
      <c r="K1006" s="197" t="s">
        <v>533</v>
      </c>
    </row>
    <row r="1007" spans="1:11" x14ac:dyDescent="0.25">
      <c r="A1007" s="1"/>
      <c r="B1007" s="341" t="s">
        <v>36</v>
      </c>
      <c r="C1007" s="343"/>
      <c r="D1007" s="349">
        <v>30</v>
      </c>
      <c r="E1007" s="47">
        <v>30</v>
      </c>
      <c r="F1007" s="349"/>
      <c r="G1007" s="47"/>
      <c r="H1007" s="349"/>
      <c r="I1007" s="47"/>
      <c r="J1007" s="349"/>
      <c r="K1007" s="197"/>
    </row>
    <row r="1008" spans="1:11" x14ac:dyDescent="0.25">
      <c r="A1008" s="1"/>
      <c r="B1008" s="341" t="s">
        <v>67</v>
      </c>
      <c r="C1008" s="343"/>
      <c r="D1008" s="349">
        <v>5.0999999999999996</v>
      </c>
      <c r="E1008" s="47">
        <v>5</v>
      </c>
      <c r="F1008" s="349"/>
      <c r="G1008" s="47"/>
      <c r="H1008" s="349"/>
      <c r="I1008" s="47"/>
      <c r="J1008" s="349"/>
      <c r="K1008" s="197"/>
    </row>
    <row r="1009" spans="1:11" ht="16.5" thickBot="1" x14ac:dyDescent="0.3">
      <c r="A1009" s="341"/>
      <c r="B1009" s="341" t="s">
        <v>31</v>
      </c>
      <c r="C1009" s="352"/>
      <c r="D1009" s="349">
        <v>5</v>
      </c>
      <c r="E1009" s="79">
        <v>5</v>
      </c>
      <c r="F1009" s="47" t="s">
        <v>3</v>
      </c>
      <c r="G1009" s="80"/>
      <c r="H1009" s="63"/>
      <c r="I1009" s="79"/>
      <c r="J1009" s="349"/>
      <c r="K1009" s="197"/>
    </row>
    <row r="1010" spans="1:11" ht="16.5" thickBot="1" x14ac:dyDescent="0.3">
      <c r="A1010" s="50" t="s">
        <v>37</v>
      </c>
      <c r="B1010" s="168"/>
      <c r="C1010" s="353">
        <v>426</v>
      </c>
      <c r="D1010" s="94"/>
      <c r="E1010" s="54"/>
      <c r="F1010" s="154">
        <f>F990+F1002+F1006</f>
        <v>8.433063063063063</v>
      </c>
      <c r="G1010" s="55">
        <f>G990+G1002+G1006</f>
        <v>11.448018018018018</v>
      </c>
      <c r="H1010" s="154">
        <f>H990+H1002+H1006</f>
        <v>31.869999999999997</v>
      </c>
      <c r="I1010" s="55">
        <f>I990+I1002+I1006</f>
        <v>263.67</v>
      </c>
      <c r="J1010" s="55"/>
      <c r="K1010" s="354"/>
    </row>
    <row r="1011" spans="1:11" x14ac:dyDescent="0.25">
      <c r="A1011" s="18"/>
      <c r="B1011" s="40" t="s">
        <v>38</v>
      </c>
      <c r="C1011" s="338"/>
      <c r="D1011" s="322"/>
      <c r="E1011" s="21"/>
      <c r="F1011" s="322"/>
      <c r="G1011" s="21"/>
      <c r="H1011" s="322"/>
      <c r="I1011" s="21"/>
      <c r="J1011" s="349"/>
      <c r="K1011" s="354"/>
    </row>
    <row r="1012" spans="1:11" x14ac:dyDescent="0.25">
      <c r="A1012" s="86" t="s">
        <v>151</v>
      </c>
      <c r="B1012" s="355"/>
      <c r="C1012" s="356">
        <v>180</v>
      </c>
      <c r="D1012" s="357"/>
      <c r="E1012" s="356"/>
      <c r="F1012" s="91">
        <v>5.22</v>
      </c>
      <c r="G1012" s="108">
        <v>4.5</v>
      </c>
      <c r="H1012" s="91">
        <v>7.56</v>
      </c>
      <c r="I1012" s="91">
        <v>92</v>
      </c>
      <c r="J1012" s="109">
        <v>0.45</v>
      </c>
      <c r="K1012" s="358" t="s">
        <v>137</v>
      </c>
    </row>
    <row r="1013" spans="1:11" ht="16.5" thickBot="1" x14ac:dyDescent="0.3">
      <c r="A1013" s="341" t="s">
        <v>421</v>
      </c>
      <c r="B1013" s="341" t="s">
        <v>157</v>
      </c>
      <c r="C1013" s="356"/>
      <c r="D1013" s="357">
        <v>185</v>
      </c>
      <c r="E1013" s="356">
        <v>180</v>
      </c>
      <c r="F1013" s="359"/>
      <c r="G1013" s="91"/>
      <c r="H1013" s="359"/>
      <c r="I1013" s="91"/>
      <c r="J1013" s="359"/>
      <c r="K1013" s="197"/>
    </row>
    <row r="1014" spans="1:11" ht="16.5" thickBot="1" x14ac:dyDescent="0.3">
      <c r="A1014" s="50" t="s">
        <v>37</v>
      </c>
      <c r="B1014" s="168"/>
      <c r="C1014" s="353">
        <v>180</v>
      </c>
      <c r="D1014" s="94"/>
      <c r="E1014" s="58"/>
      <c r="F1014" s="154">
        <f>F1012</f>
        <v>5.22</v>
      </c>
      <c r="G1014" s="55">
        <f>G1012</f>
        <v>4.5</v>
      </c>
      <c r="H1014" s="154">
        <f>H1012</f>
        <v>7.56</v>
      </c>
      <c r="I1014" s="55">
        <f>I1012</f>
        <v>92</v>
      </c>
      <c r="J1014" s="154">
        <f>J1012</f>
        <v>0.45</v>
      </c>
      <c r="K1014" s="360"/>
    </row>
    <row r="1015" spans="1:11" x14ac:dyDescent="0.25">
      <c r="A1015" s="18"/>
      <c r="B1015" s="170" t="s">
        <v>39</v>
      </c>
      <c r="C1015" s="361"/>
      <c r="D1015" s="362"/>
      <c r="E1015" s="363"/>
      <c r="F1015" s="322"/>
      <c r="G1015" s="21"/>
      <c r="H1015" s="322"/>
      <c r="I1015" s="21"/>
      <c r="J1015" s="99"/>
      <c r="K1015" s="364"/>
    </row>
    <row r="1016" spans="1:11" ht="31.5" x14ac:dyDescent="0.25">
      <c r="A1016" s="1" t="s">
        <v>492</v>
      </c>
      <c r="C1016" s="327">
        <v>50</v>
      </c>
      <c r="D1016" s="138"/>
      <c r="E1016" s="70"/>
      <c r="F1016" s="138">
        <v>1.49</v>
      </c>
      <c r="G1016" s="70">
        <v>2.59</v>
      </c>
      <c r="H1016" s="138">
        <v>3.13</v>
      </c>
      <c r="I1016" s="70">
        <v>41.8</v>
      </c>
      <c r="J1016" s="138"/>
      <c r="K1016" s="302" t="s">
        <v>501</v>
      </c>
    </row>
    <row r="1017" spans="1:11" x14ac:dyDescent="0.25">
      <c r="A1017" s="1"/>
      <c r="B1017" s="9" t="s">
        <v>352</v>
      </c>
      <c r="C1017" s="327"/>
      <c r="D1017" s="138">
        <v>80.16</v>
      </c>
      <c r="E1017" s="70">
        <v>48</v>
      </c>
      <c r="F1017" s="138"/>
      <c r="G1017" s="70"/>
      <c r="H1017" s="138"/>
      <c r="I1017" s="70"/>
      <c r="J1017" s="138"/>
      <c r="K1017" s="70"/>
    </row>
    <row r="1018" spans="1:11" x14ac:dyDescent="0.25">
      <c r="A1018" s="1"/>
      <c r="B1018" s="9" t="s">
        <v>128</v>
      </c>
      <c r="C1018" s="327"/>
      <c r="D1018" s="138">
        <v>2.5</v>
      </c>
      <c r="E1018" s="70">
        <v>2.5</v>
      </c>
      <c r="F1018" s="138"/>
      <c r="G1018" s="70"/>
      <c r="H1018" s="138"/>
      <c r="I1018" s="70"/>
      <c r="J1018" s="138"/>
      <c r="K1018" s="70"/>
    </row>
    <row r="1019" spans="1:11" ht="31.5" x14ac:dyDescent="0.25">
      <c r="A1019" s="68" t="s">
        <v>534</v>
      </c>
      <c r="B1019" s="341"/>
      <c r="C1019" s="67" t="s">
        <v>304</v>
      </c>
      <c r="D1019" s="347"/>
      <c r="E1019" s="343"/>
      <c r="F1019" s="349">
        <v>3.6813000000000002</v>
      </c>
      <c r="G1019" s="47">
        <v>3.2081</v>
      </c>
      <c r="H1019" s="349">
        <v>12.2209</v>
      </c>
      <c r="I1019" s="47">
        <v>101.69</v>
      </c>
      <c r="J1019" s="349">
        <v>8.69</v>
      </c>
      <c r="K1019" s="358" t="s">
        <v>535</v>
      </c>
    </row>
    <row r="1020" spans="1:11" x14ac:dyDescent="0.25">
      <c r="A1020" s="68"/>
      <c r="B1020" s="341" t="s">
        <v>131</v>
      </c>
      <c r="C1020" s="67"/>
      <c r="D1020" s="349">
        <v>95.76</v>
      </c>
      <c r="E1020" s="47">
        <v>72</v>
      </c>
      <c r="F1020" s="347"/>
      <c r="G1020" s="343"/>
      <c r="H1020" s="347"/>
      <c r="I1020" s="343"/>
      <c r="J1020" s="347"/>
      <c r="K1020" s="197"/>
    </row>
    <row r="1021" spans="1:11" x14ac:dyDescent="0.25">
      <c r="A1021" s="68"/>
      <c r="B1021" s="341" t="s">
        <v>80</v>
      </c>
      <c r="C1021" s="67"/>
      <c r="D1021" s="349">
        <v>9</v>
      </c>
      <c r="E1021" s="47">
        <v>7.2</v>
      </c>
      <c r="F1021" s="347"/>
      <c r="G1021" s="343"/>
      <c r="H1021" s="347"/>
      <c r="I1021" s="343"/>
      <c r="J1021" s="347"/>
      <c r="K1021" s="197"/>
    </row>
    <row r="1022" spans="1:11" x14ac:dyDescent="0.25">
      <c r="A1022" s="68"/>
      <c r="B1022" s="341" t="s">
        <v>104</v>
      </c>
      <c r="C1022" s="67"/>
      <c r="D1022" s="349">
        <v>8.64</v>
      </c>
      <c r="E1022" s="47">
        <v>7.2</v>
      </c>
      <c r="F1022" s="347"/>
      <c r="G1022" s="343"/>
      <c r="H1022" s="347"/>
      <c r="I1022" s="343"/>
      <c r="J1022" s="347"/>
      <c r="K1022" s="197"/>
    </row>
    <row r="1023" spans="1:11" x14ac:dyDescent="0.25">
      <c r="A1023" s="68"/>
      <c r="B1023" s="341" t="s">
        <v>141</v>
      </c>
      <c r="C1023" s="67"/>
      <c r="D1023" s="349">
        <v>0.72</v>
      </c>
      <c r="E1023" s="47">
        <v>0.72</v>
      </c>
      <c r="F1023" s="347"/>
      <c r="G1023" s="343"/>
      <c r="H1023" s="347"/>
      <c r="I1023" s="343"/>
      <c r="J1023" s="347"/>
      <c r="K1023" s="197"/>
    </row>
    <row r="1024" spans="1:11" x14ac:dyDescent="0.25">
      <c r="A1024" s="68"/>
      <c r="B1024" s="341" t="s">
        <v>128</v>
      </c>
      <c r="C1024" s="67"/>
      <c r="D1024" s="349">
        <v>1.8</v>
      </c>
      <c r="E1024" s="47">
        <v>1.8</v>
      </c>
      <c r="F1024" s="347"/>
      <c r="G1024" s="343"/>
      <c r="H1024" s="347"/>
      <c r="I1024" s="343"/>
      <c r="J1024" s="347"/>
      <c r="K1024" s="197"/>
    </row>
    <row r="1025" spans="1:11" x14ac:dyDescent="0.25">
      <c r="A1025" s="68"/>
      <c r="B1025" s="341" t="s">
        <v>82</v>
      </c>
      <c r="C1025" s="67"/>
      <c r="D1025" s="349">
        <v>126</v>
      </c>
      <c r="E1025" s="47">
        <v>126</v>
      </c>
      <c r="F1025" s="347"/>
      <c r="G1025" s="343"/>
      <c r="H1025" s="347"/>
      <c r="I1025" s="343"/>
      <c r="J1025" s="347"/>
      <c r="K1025" s="197"/>
    </row>
    <row r="1026" spans="1:11" x14ac:dyDescent="0.25">
      <c r="A1026" s="68"/>
      <c r="B1026" s="341" t="s">
        <v>209</v>
      </c>
      <c r="C1026" s="67"/>
      <c r="D1026" s="349">
        <v>0.7</v>
      </c>
      <c r="E1026" s="47">
        <v>0.7</v>
      </c>
      <c r="F1026" s="347"/>
      <c r="G1026" s="343"/>
      <c r="H1026" s="347"/>
      <c r="I1026" s="343"/>
      <c r="J1026" s="347"/>
      <c r="K1026" s="197"/>
    </row>
    <row r="1027" spans="1:11" x14ac:dyDescent="0.25">
      <c r="A1027" s="68"/>
      <c r="B1027" s="341" t="s">
        <v>536</v>
      </c>
      <c r="C1027" s="67"/>
      <c r="D1027" s="349"/>
      <c r="E1027" s="47">
        <v>10</v>
      </c>
      <c r="F1027" s="347"/>
      <c r="G1027" s="343"/>
      <c r="H1027" s="347"/>
      <c r="I1027" s="343"/>
      <c r="J1027" s="347"/>
      <c r="K1027" s="197"/>
    </row>
    <row r="1028" spans="1:11" x14ac:dyDescent="0.25">
      <c r="A1028" s="68"/>
      <c r="B1028" s="341" t="s">
        <v>324</v>
      </c>
      <c r="C1028" s="67"/>
      <c r="D1028" s="349">
        <v>11.97</v>
      </c>
      <c r="E1028" s="47">
        <v>11.4</v>
      </c>
      <c r="F1028" s="347"/>
      <c r="G1028" s="343"/>
      <c r="H1028" s="347"/>
      <c r="I1028" s="343"/>
      <c r="J1028" s="347"/>
      <c r="K1028" s="197"/>
    </row>
    <row r="1029" spans="1:11" x14ac:dyDescent="0.25">
      <c r="A1029" s="68"/>
      <c r="B1029" s="341" t="s">
        <v>295</v>
      </c>
      <c r="C1029" s="67"/>
      <c r="D1029" s="349">
        <v>11.97</v>
      </c>
      <c r="E1029" s="47">
        <v>11.4</v>
      </c>
      <c r="F1029" s="347"/>
      <c r="G1029" s="343"/>
      <c r="H1029" s="347"/>
      <c r="I1029" s="343"/>
      <c r="J1029" s="347"/>
      <c r="K1029" s="197"/>
    </row>
    <row r="1030" spans="1:11" x14ac:dyDescent="0.25">
      <c r="A1030" s="68"/>
      <c r="B1030" s="341" t="s">
        <v>104</v>
      </c>
      <c r="C1030" s="67"/>
      <c r="D1030" s="349">
        <v>1.2</v>
      </c>
      <c r="E1030" s="47">
        <v>1</v>
      </c>
      <c r="F1030" s="347"/>
      <c r="G1030" s="343"/>
      <c r="H1030" s="347"/>
      <c r="I1030" s="343"/>
      <c r="J1030" s="347"/>
      <c r="K1030" s="197"/>
    </row>
    <row r="1031" spans="1:11" x14ac:dyDescent="0.25">
      <c r="A1031" s="68"/>
      <c r="B1031" s="341" t="s">
        <v>64</v>
      </c>
      <c r="C1031" s="67"/>
      <c r="D1031" s="349">
        <v>1</v>
      </c>
      <c r="E1031" s="47">
        <v>1</v>
      </c>
      <c r="F1031" s="347"/>
      <c r="G1031" s="343"/>
      <c r="H1031" s="347"/>
      <c r="I1031" s="343"/>
      <c r="J1031" s="347"/>
      <c r="K1031" s="197"/>
    </row>
    <row r="1032" spans="1:11" x14ac:dyDescent="0.25">
      <c r="A1032" s="68"/>
      <c r="B1032" s="341" t="s">
        <v>356</v>
      </c>
      <c r="C1032" s="67"/>
      <c r="D1032" s="349">
        <v>0.96</v>
      </c>
      <c r="E1032" s="47">
        <v>0.8</v>
      </c>
      <c r="F1032" s="347"/>
      <c r="G1032" s="343"/>
      <c r="H1032" s="347"/>
      <c r="I1032" s="343"/>
      <c r="J1032" s="347"/>
      <c r="K1032" s="197"/>
    </row>
    <row r="1033" spans="1:11" x14ac:dyDescent="0.25">
      <c r="A1033" s="68"/>
      <c r="B1033" s="341" t="s">
        <v>209</v>
      </c>
      <c r="C1033" s="67"/>
      <c r="D1033" s="349">
        <v>0.1</v>
      </c>
      <c r="E1033" s="47">
        <v>0.1</v>
      </c>
      <c r="F1033" s="347"/>
      <c r="G1033" s="343"/>
      <c r="H1033" s="347"/>
      <c r="I1033" s="343"/>
      <c r="J1033" s="347"/>
      <c r="K1033" s="197"/>
    </row>
    <row r="1034" spans="1:11" ht="31.5" x14ac:dyDescent="0.25">
      <c r="A1034" s="68"/>
      <c r="B1034" s="341" t="s">
        <v>303</v>
      </c>
      <c r="C1034" s="67"/>
      <c r="D1034" s="349"/>
      <c r="E1034" s="70">
        <v>14.3</v>
      </c>
      <c r="F1034" s="347"/>
      <c r="G1034" s="343"/>
      <c r="H1034" s="347"/>
      <c r="I1034" s="343"/>
      <c r="J1034" s="347"/>
      <c r="K1034" s="197"/>
    </row>
    <row r="1035" spans="1:11" x14ac:dyDescent="0.25">
      <c r="A1035" s="366"/>
      <c r="B1035" s="341" t="s">
        <v>167</v>
      </c>
      <c r="C1035" s="67"/>
      <c r="D1035" s="349"/>
      <c r="E1035" s="70">
        <v>10</v>
      </c>
      <c r="F1035" s="347"/>
      <c r="G1035" s="343"/>
      <c r="H1035" s="347"/>
      <c r="I1035" s="343"/>
      <c r="J1035" s="347"/>
      <c r="K1035" s="197"/>
    </row>
    <row r="1036" spans="1:11" ht="30" x14ac:dyDescent="0.25">
      <c r="A1036" s="203" t="s">
        <v>528</v>
      </c>
      <c r="B1036" s="208"/>
      <c r="C1036" s="277">
        <v>70</v>
      </c>
      <c r="D1036" s="204"/>
      <c r="E1036" s="204"/>
      <c r="F1036" s="205">
        <v>8.1</v>
      </c>
      <c r="G1036" s="206">
        <v>7.29</v>
      </c>
      <c r="H1036" s="206">
        <v>7.87</v>
      </c>
      <c r="I1036" s="206">
        <v>129.44</v>
      </c>
      <c r="J1036" s="210">
        <v>0.06</v>
      </c>
      <c r="K1036" s="71" t="s">
        <v>572</v>
      </c>
    </row>
    <row r="1037" spans="1:11" x14ac:dyDescent="0.25">
      <c r="A1037" s="203"/>
      <c r="B1037" s="208" t="s">
        <v>573</v>
      </c>
      <c r="C1037" s="277"/>
      <c r="D1037" s="204">
        <v>46.2</v>
      </c>
      <c r="E1037" s="204">
        <v>44.4</v>
      </c>
      <c r="F1037" s="208"/>
      <c r="G1037" s="203"/>
      <c r="H1037" s="203"/>
      <c r="I1037" s="203"/>
      <c r="J1037" s="277"/>
      <c r="K1037" s="71"/>
    </row>
    <row r="1038" spans="1:11" x14ac:dyDescent="0.25">
      <c r="A1038" s="203"/>
      <c r="B1038" s="208" t="s">
        <v>295</v>
      </c>
      <c r="C1038" s="277"/>
      <c r="D1038" s="204">
        <v>46.2</v>
      </c>
      <c r="E1038" s="204">
        <v>44.4</v>
      </c>
      <c r="F1038" s="208"/>
      <c r="G1038" s="203"/>
      <c r="H1038" s="71"/>
      <c r="I1038" s="208"/>
      <c r="J1038" s="203"/>
      <c r="K1038" s="71"/>
    </row>
    <row r="1039" spans="1:11" x14ac:dyDescent="0.25">
      <c r="A1039" s="203"/>
      <c r="B1039" s="208" t="s">
        <v>40</v>
      </c>
      <c r="C1039" s="277"/>
      <c r="D1039" s="204">
        <v>16.8</v>
      </c>
      <c r="E1039" s="204">
        <v>14</v>
      </c>
      <c r="F1039" s="208"/>
      <c r="G1039" s="203"/>
      <c r="H1039" s="71"/>
      <c r="I1039" s="234"/>
      <c r="J1039" s="277"/>
      <c r="K1039" s="71"/>
    </row>
    <row r="1040" spans="1:11" x14ac:dyDescent="0.25">
      <c r="A1040" s="203"/>
      <c r="B1040" s="209" t="s">
        <v>128</v>
      </c>
      <c r="C1040" s="277"/>
      <c r="D1040" s="204">
        <v>2.1</v>
      </c>
      <c r="E1040" s="204">
        <v>2.1</v>
      </c>
      <c r="F1040" s="208"/>
      <c r="G1040" s="203"/>
      <c r="H1040" s="71"/>
      <c r="I1040" s="234"/>
      <c r="J1040" s="277"/>
      <c r="K1040" s="71"/>
    </row>
    <row r="1041" spans="1:11" x14ac:dyDescent="0.25">
      <c r="A1041" s="203"/>
      <c r="B1041" s="208" t="s">
        <v>175</v>
      </c>
      <c r="C1041" s="277"/>
      <c r="D1041" s="204">
        <v>9.4</v>
      </c>
      <c r="E1041" s="204">
        <v>9.4</v>
      </c>
      <c r="F1041" s="208"/>
      <c r="G1041" s="203"/>
      <c r="H1041" s="71"/>
      <c r="I1041" s="234"/>
      <c r="J1041" s="277"/>
      <c r="K1041" s="71"/>
    </row>
    <row r="1042" spans="1:11" x14ac:dyDescent="0.25">
      <c r="A1042" s="203"/>
      <c r="B1042" s="208" t="s">
        <v>134</v>
      </c>
      <c r="C1042" s="277"/>
      <c r="D1042" s="422">
        <v>14</v>
      </c>
      <c r="E1042" s="422">
        <v>14</v>
      </c>
      <c r="F1042" s="208"/>
      <c r="G1042" s="203"/>
      <c r="H1042" s="71"/>
      <c r="I1042" s="234"/>
      <c r="J1042" s="277"/>
      <c r="K1042" s="71"/>
    </row>
    <row r="1043" spans="1:11" x14ac:dyDescent="0.25">
      <c r="A1043" s="203"/>
      <c r="B1043" s="208" t="s">
        <v>186</v>
      </c>
      <c r="C1043" s="277"/>
      <c r="D1043" s="204">
        <v>0.7</v>
      </c>
      <c r="E1043" s="204">
        <v>0.7</v>
      </c>
      <c r="F1043" s="208"/>
      <c r="G1043" s="71"/>
      <c r="H1043" s="71"/>
      <c r="I1043" s="423"/>
      <c r="J1043" s="234"/>
      <c r="K1043" s="71"/>
    </row>
    <row r="1044" spans="1:11" x14ac:dyDescent="0.25">
      <c r="A1044" s="203"/>
      <c r="B1044" s="208" t="s">
        <v>574</v>
      </c>
      <c r="C1044" s="277"/>
      <c r="D1044" s="204">
        <v>4.8</v>
      </c>
      <c r="E1044" s="204">
        <v>4.8</v>
      </c>
      <c r="F1044" s="208"/>
      <c r="G1044" s="71"/>
      <c r="H1044" s="71"/>
      <c r="I1044" s="423"/>
      <c r="J1044" s="234"/>
      <c r="K1044" s="71"/>
    </row>
    <row r="1045" spans="1:11" x14ac:dyDescent="0.25">
      <c r="A1045" s="203"/>
      <c r="B1045" s="208" t="s">
        <v>48</v>
      </c>
      <c r="C1045" s="277"/>
      <c r="D1045" s="204"/>
      <c r="E1045" s="204">
        <v>84</v>
      </c>
      <c r="F1045" s="208"/>
      <c r="G1045" s="71"/>
      <c r="H1045" s="71"/>
      <c r="I1045" s="423"/>
      <c r="J1045" s="234"/>
      <c r="K1045" s="71"/>
    </row>
    <row r="1046" spans="1:11" x14ac:dyDescent="0.25">
      <c r="A1046" s="203"/>
      <c r="B1046" s="208" t="s">
        <v>128</v>
      </c>
      <c r="C1046" s="277"/>
      <c r="D1046" s="204">
        <v>2</v>
      </c>
      <c r="E1046" s="204">
        <v>2</v>
      </c>
      <c r="F1046" s="208"/>
      <c r="G1046" s="71"/>
      <c r="H1046" s="71"/>
      <c r="I1046" s="423"/>
      <c r="J1046" s="234"/>
      <c r="K1046" s="71"/>
    </row>
    <row r="1047" spans="1:11" x14ac:dyDescent="0.25">
      <c r="A1047" s="9" t="s">
        <v>384</v>
      </c>
      <c r="C1047" s="46">
        <v>150</v>
      </c>
      <c r="E1047" s="44"/>
      <c r="F1047" s="48">
        <v>2.5285714285714285</v>
      </c>
      <c r="G1047" s="47">
        <v>15.7</v>
      </c>
      <c r="H1047" s="48">
        <v>12.285714285714285</v>
      </c>
      <c r="I1047" s="47">
        <v>202.85714285714286</v>
      </c>
      <c r="J1047" s="48">
        <v>17.87</v>
      </c>
      <c r="K1047" s="194" t="s">
        <v>467</v>
      </c>
    </row>
    <row r="1048" spans="1:11" x14ac:dyDescent="0.25">
      <c r="B1048" s="9" t="s">
        <v>131</v>
      </c>
      <c r="C1048" s="33"/>
      <c r="D1048" s="48">
        <v>66.5</v>
      </c>
      <c r="E1048" s="47">
        <v>50</v>
      </c>
      <c r="G1048" s="44"/>
      <c r="I1048" s="44"/>
      <c r="K1048" s="194"/>
    </row>
    <row r="1049" spans="1:11" x14ac:dyDescent="0.25">
      <c r="B1049" s="9" t="s">
        <v>80</v>
      </c>
      <c r="C1049" s="33"/>
      <c r="D1049" s="48">
        <v>30</v>
      </c>
      <c r="E1049" s="47">
        <v>24</v>
      </c>
      <c r="G1049" s="44"/>
      <c r="I1049" s="44"/>
      <c r="K1049" s="194"/>
    </row>
    <row r="1050" spans="1:11" x14ac:dyDescent="0.25">
      <c r="B1050" s="9" t="s">
        <v>380</v>
      </c>
      <c r="C1050" s="33"/>
      <c r="D1050" s="48"/>
      <c r="E1050" s="47">
        <v>22</v>
      </c>
      <c r="G1050" s="44"/>
      <c r="I1050" s="44"/>
      <c r="K1050" s="194"/>
    </row>
    <row r="1051" spans="1:11" x14ac:dyDescent="0.25">
      <c r="B1051" s="9" t="s">
        <v>40</v>
      </c>
      <c r="C1051" s="33"/>
      <c r="D1051" s="48">
        <v>24</v>
      </c>
      <c r="E1051" s="47">
        <v>20</v>
      </c>
      <c r="G1051" s="44"/>
      <c r="I1051" s="44"/>
      <c r="K1051" s="194"/>
    </row>
    <row r="1052" spans="1:11" x14ac:dyDescent="0.25">
      <c r="B1052" s="9" t="s">
        <v>149</v>
      </c>
      <c r="C1052" s="33"/>
      <c r="D1052" s="48"/>
      <c r="E1052" s="47">
        <v>16</v>
      </c>
      <c r="G1052" s="44"/>
      <c r="I1052" s="44"/>
      <c r="K1052" s="194"/>
    </row>
    <row r="1053" spans="1:11" x14ac:dyDescent="0.25">
      <c r="B1053" s="9" t="s">
        <v>185</v>
      </c>
      <c r="C1053" s="33"/>
      <c r="D1053" s="48">
        <v>41</v>
      </c>
      <c r="E1053" s="47">
        <v>32.75</v>
      </c>
      <c r="G1053" s="44"/>
      <c r="I1053" s="44"/>
      <c r="K1053" s="194"/>
    </row>
    <row r="1054" spans="1:11" x14ac:dyDescent="0.25">
      <c r="B1054" s="9" t="s">
        <v>381</v>
      </c>
      <c r="C1054" s="33"/>
      <c r="E1054" s="47">
        <v>30</v>
      </c>
      <c r="G1054" s="44"/>
      <c r="I1054" s="44"/>
      <c r="K1054" s="194"/>
    </row>
    <row r="1055" spans="1:11" x14ac:dyDescent="0.25">
      <c r="B1055" s="9" t="s">
        <v>209</v>
      </c>
      <c r="C1055" s="33"/>
      <c r="D1055" s="48">
        <v>0.75</v>
      </c>
      <c r="E1055" s="47">
        <v>0.75</v>
      </c>
      <c r="G1055" s="44"/>
      <c r="I1055" s="44"/>
      <c r="K1055" s="194"/>
    </row>
    <row r="1056" spans="1:11" x14ac:dyDescent="0.25">
      <c r="B1056" s="9" t="s">
        <v>46</v>
      </c>
      <c r="C1056" s="33"/>
      <c r="D1056" s="48">
        <v>5</v>
      </c>
      <c r="E1056" s="47">
        <v>5</v>
      </c>
      <c r="G1056" s="44"/>
      <c r="I1056" s="44"/>
      <c r="K1056" s="194"/>
    </row>
    <row r="1057" spans="1:11" x14ac:dyDescent="0.25">
      <c r="B1057" s="9" t="s">
        <v>382</v>
      </c>
      <c r="C1057" s="33"/>
      <c r="D1057" s="48"/>
      <c r="E1057" s="47"/>
      <c r="G1057" s="44"/>
      <c r="I1057" s="44"/>
      <c r="K1057" s="194" t="s">
        <v>468</v>
      </c>
    </row>
    <row r="1058" spans="1:11" x14ac:dyDescent="0.25">
      <c r="B1058" s="9" t="s">
        <v>64</v>
      </c>
      <c r="C1058" s="33"/>
      <c r="D1058" s="48">
        <v>40</v>
      </c>
      <c r="E1058" s="47">
        <v>40</v>
      </c>
      <c r="G1058" s="44"/>
      <c r="I1058" s="44"/>
      <c r="K1058" s="194"/>
    </row>
    <row r="1059" spans="1:11" x14ac:dyDescent="0.25">
      <c r="B1059" s="9" t="s">
        <v>31</v>
      </c>
      <c r="C1059" s="33"/>
      <c r="D1059" s="48">
        <v>1.8</v>
      </c>
      <c r="E1059" s="47">
        <v>1.8</v>
      </c>
      <c r="G1059" s="44"/>
      <c r="I1059" s="44"/>
      <c r="K1059" s="194"/>
    </row>
    <row r="1060" spans="1:11" x14ac:dyDescent="0.25">
      <c r="B1060" s="9" t="s">
        <v>50</v>
      </c>
      <c r="C1060" s="33"/>
      <c r="D1060" s="48">
        <v>1.8</v>
      </c>
      <c r="E1060" s="47">
        <v>1.8</v>
      </c>
      <c r="G1060" s="44"/>
      <c r="I1060" s="44"/>
      <c r="K1060" s="194"/>
    </row>
    <row r="1061" spans="1:11" x14ac:dyDescent="0.25">
      <c r="B1061" s="9" t="s">
        <v>45</v>
      </c>
      <c r="C1061" s="33"/>
      <c r="D1061" s="48">
        <v>3</v>
      </c>
      <c r="E1061" s="47">
        <v>2.4</v>
      </c>
      <c r="G1061" s="44"/>
      <c r="I1061" s="44"/>
      <c r="K1061" s="194"/>
    </row>
    <row r="1062" spans="1:11" x14ac:dyDescent="0.25">
      <c r="B1062" s="9" t="s">
        <v>40</v>
      </c>
      <c r="C1062" s="33"/>
      <c r="D1062" s="48">
        <v>1.44</v>
      </c>
      <c r="E1062" s="47">
        <v>1.2</v>
      </c>
      <c r="G1062" s="44"/>
      <c r="I1062" s="44"/>
      <c r="K1062" s="194"/>
    </row>
    <row r="1063" spans="1:11" x14ac:dyDescent="0.25">
      <c r="B1063" s="9" t="s">
        <v>141</v>
      </c>
      <c r="C1063" s="33"/>
      <c r="D1063" s="48">
        <v>2.4</v>
      </c>
      <c r="E1063" s="47">
        <v>2.4</v>
      </c>
      <c r="G1063" s="44"/>
      <c r="I1063" s="44"/>
      <c r="K1063" s="194"/>
    </row>
    <row r="1064" spans="1:11" x14ac:dyDescent="0.25">
      <c r="B1064" s="9" t="s">
        <v>31</v>
      </c>
      <c r="C1064" s="33"/>
      <c r="D1064" s="48">
        <v>0.6</v>
      </c>
      <c r="E1064" s="47">
        <v>0.6</v>
      </c>
      <c r="G1064" s="44"/>
      <c r="I1064" s="44"/>
      <c r="K1064" s="194"/>
    </row>
    <row r="1065" spans="1:11" x14ac:dyDescent="0.25">
      <c r="B1065" s="9" t="s">
        <v>59</v>
      </c>
      <c r="C1065" s="33"/>
      <c r="D1065" s="48">
        <v>0.4</v>
      </c>
      <c r="E1065" s="47">
        <v>0.4</v>
      </c>
      <c r="G1065" s="44"/>
      <c r="I1065" s="44"/>
      <c r="K1065" s="194"/>
    </row>
    <row r="1066" spans="1:11" x14ac:dyDescent="0.25">
      <c r="B1066" s="9" t="s">
        <v>209</v>
      </c>
      <c r="C1066" s="33"/>
      <c r="D1066" s="48">
        <v>0.4</v>
      </c>
      <c r="E1066" s="47">
        <v>0.4</v>
      </c>
      <c r="G1066" s="44"/>
      <c r="I1066" s="44"/>
      <c r="K1066" s="194"/>
    </row>
    <row r="1067" spans="1:11" x14ac:dyDescent="0.25">
      <c r="B1067" s="9" t="s">
        <v>383</v>
      </c>
      <c r="C1067" s="33"/>
      <c r="D1067" s="48"/>
      <c r="E1067" s="47">
        <v>40</v>
      </c>
      <c r="G1067" s="44"/>
      <c r="I1067" s="44"/>
      <c r="K1067" s="194"/>
    </row>
    <row r="1068" spans="1:11" x14ac:dyDescent="0.25">
      <c r="B1068" s="9" t="s">
        <v>385</v>
      </c>
      <c r="C1068" s="33"/>
      <c r="D1068" s="48"/>
      <c r="E1068" s="47">
        <v>150</v>
      </c>
      <c r="G1068" s="44"/>
      <c r="I1068" s="44"/>
      <c r="K1068" s="194"/>
    </row>
    <row r="1069" spans="1:11" x14ac:dyDescent="0.25">
      <c r="A1069" s="74" t="s">
        <v>262</v>
      </c>
      <c r="B1069" s="341"/>
      <c r="C1069" s="342">
        <v>180</v>
      </c>
      <c r="D1069" s="47"/>
      <c r="E1069" s="47"/>
      <c r="F1069" s="349">
        <v>0.5958</v>
      </c>
      <c r="G1069" s="47">
        <v>8.1000000000000003E-2</v>
      </c>
      <c r="H1069" s="349">
        <v>16.8126</v>
      </c>
      <c r="I1069" s="47">
        <v>71.52</v>
      </c>
      <c r="J1069" s="347">
        <v>0.65</v>
      </c>
      <c r="K1069" s="373" t="s">
        <v>263</v>
      </c>
    </row>
    <row r="1070" spans="1:11" x14ac:dyDescent="0.25">
      <c r="A1070" s="77"/>
      <c r="B1070" s="341" t="s">
        <v>264</v>
      </c>
      <c r="C1070" s="343"/>
      <c r="D1070" s="349">
        <v>15.3</v>
      </c>
      <c r="E1070" s="47">
        <v>15</v>
      </c>
      <c r="F1070" s="342"/>
      <c r="G1070" s="343"/>
      <c r="H1070" s="347"/>
      <c r="I1070" s="75"/>
      <c r="J1070" s="347"/>
      <c r="K1070" s="374"/>
    </row>
    <row r="1071" spans="1:11" x14ac:dyDescent="0.25">
      <c r="A1071" s="77"/>
      <c r="B1071" s="355" t="s">
        <v>29</v>
      </c>
      <c r="C1071" s="343"/>
      <c r="D1071" s="349">
        <v>6</v>
      </c>
      <c r="E1071" s="47">
        <v>6</v>
      </c>
      <c r="F1071" s="342"/>
      <c r="G1071" s="343"/>
      <c r="H1071" s="347"/>
      <c r="I1071" s="75"/>
      <c r="J1071" s="347"/>
      <c r="K1071" s="374"/>
    </row>
    <row r="1072" spans="1:11" x14ac:dyDescent="0.25">
      <c r="A1072" s="77"/>
      <c r="B1072" s="341" t="s">
        <v>64</v>
      </c>
      <c r="C1072" s="343"/>
      <c r="D1072" s="349">
        <v>183</v>
      </c>
      <c r="E1072" s="47">
        <v>183</v>
      </c>
      <c r="F1072" s="342"/>
      <c r="G1072" s="343"/>
      <c r="H1072" s="347"/>
      <c r="I1072" s="75"/>
      <c r="J1072" s="347"/>
      <c r="K1072" s="374"/>
    </row>
    <row r="1073" spans="1:11" ht="16.5" thickBot="1" x14ac:dyDescent="0.3">
      <c r="A1073" s="34" t="s">
        <v>208</v>
      </c>
      <c r="B1073" s="35"/>
      <c r="C1073" s="352">
        <v>45</v>
      </c>
      <c r="D1073" s="82">
        <v>45</v>
      </c>
      <c r="E1073" s="79">
        <v>45</v>
      </c>
      <c r="F1073" s="82">
        <v>2.9729729729729724</v>
      </c>
      <c r="G1073" s="79">
        <v>0.54054054054054046</v>
      </c>
      <c r="H1073" s="82">
        <v>17.837837837837839</v>
      </c>
      <c r="I1073" s="79">
        <v>89.189189189189179</v>
      </c>
      <c r="J1073" s="79"/>
      <c r="K1073" s="375" t="s">
        <v>544</v>
      </c>
    </row>
    <row r="1074" spans="1:11" ht="16.5" thickBot="1" x14ac:dyDescent="0.3">
      <c r="A1074" s="50" t="s">
        <v>37</v>
      </c>
      <c r="B1074" s="168"/>
      <c r="C1074" s="353">
        <v>685</v>
      </c>
      <c r="D1074" s="94"/>
      <c r="E1074" s="54"/>
      <c r="F1074" s="2">
        <f>F1016+F1019+F1036+F1047+F1069+F1073</f>
        <v>19.368644401544401</v>
      </c>
      <c r="G1074" s="2">
        <f t="shared" ref="G1074:J1074" si="33">G1016+G1019+G1036+G1047+G1069+G1073</f>
        <v>29.40964054054054</v>
      </c>
      <c r="H1074" s="2">
        <f t="shared" si="33"/>
        <v>70.15705212355212</v>
      </c>
      <c r="I1074" s="2">
        <f t="shared" si="33"/>
        <v>636.49633204633199</v>
      </c>
      <c r="J1074" s="2">
        <f t="shared" si="33"/>
        <v>27.27</v>
      </c>
      <c r="K1074" s="376"/>
    </row>
    <row r="1075" spans="1:11" ht="31.5" x14ac:dyDescent="0.25">
      <c r="A1075" s="341"/>
      <c r="B1075" s="164" t="s">
        <v>256</v>
      </c>
      <c r="C1075" s="338"/>
      <c r="D1075" s="350"/>
      <c r="E1075" s="21"/>
      <c r="F1075" s="349"/>
      <c r="G1075" s="21"/>
      <c r="H1075" s="349"/>
      <c r="I1075" s="21"/>
      <c r="J1075" s="335"/>
      <c r="K1075" s="354"/>
    </row>
    <row r="1076" spans="1:11" x14ac:dyDescent="0.25">
      <c r="A1076" s="86" t="s">
        <v>210</v>
      </c>
      <c r="B1076" s="377"/>
      <c r="C1076" s="87" t="s">
        <v>89</v>
      </c>
      <c r="D1076" s="357"/>
      <c r="E1076" s="356"/>
      <c r="F1076" s="359">
        <v>13.94</v>
      </c>
      <c r="G1076" s="91">
        <v>24.83</v>
      </c>
      <c r="H1076" s="359">
        <v>2.64</v>
      </c>
      <c r="I1076" s="91">
        <v>289.66000000000003</v>
      </c>
      <c r="J1076" s="359">
        <v>0.28000000000000003</v>
      </c>
      <c r="K1076" s="33" t="s">
        <v>545</v>
      </c>
    </row>
    <row r="1077" spans="1:11" x14ac:dyDescent="0.25">
      <c r="A1077" s="86"/>
      <c r="B1077" s="341" t="s">
        <v>55</v>
      </c>
      <c r="C1077" s="87"/>
      <c r="D1077" s="359">
        <v>114</v>
      </c>
      <c r="E1077" s="91">
        <v>95</v>
      </c>
      <c r="F1077" s="359"/>
      <c r="G1077" s="91"/>
      <c r="H1077" s="359"/>
      <c r="I1077" s="91"/>
      <c r="J1077" s="359"/>
      <c r="K1077" s="33"/>
    </row>
    <row r="1078" spans="1:11" x14ac:dyDescent="0.25">
      <c r="A1078" s="86"/>
      <c r="B1078" s="377" t="s">
        <v>160</v>
      </c>
      <c r="C1078" s="87"/>
      <c r="D1078" s="359">
        <v>60</v>
      </c>
      <c r="E1078" s="91">
        <v>60</v>
      </c>
      <c r="F1078" s="359"/>
      <c r="G1078" s="91"/>
      <c r="H1078" s="359"/>
      <c r="I1078" s="91"/>
      <c r="J1078" s="359"/>
      <c r="K1078" s="33"/>
    </row>
    <row r="1079" spans="1:11" x14ac:dyDescent="0.25">
      <c r="A1079" s="86"/>
      <c r="B1079" s="377" t="s">
        <v>190</v>
      </c>
      <c r="C1079" s="87"/>
      <c r="D1079" s="359"/>
      <c r="E1079" s="91">
        <v>155</v>
      </c>
      <c r="F1079" s="359"/>
      <c r="G1079" s="91"/>
      <c r="H1079" s="359"/>
      <c r="I1079" s="91"/>
      <c r="J1079" s="359"/>
      <c r="K1079" s="33"/>
    </row>
    <row r="1080" spans="1:11" x14ac:dyDescent="0.25">
      <c r="A1080" s="86"/>
      <c r="B1080" s="377" t="s">
        <v>56</v>
      </c>
      <c r="C1080" s="87"/>
      <c r="D1080" s="359">
        <v>2.5</v>
      </c>
      <c r="E1080" s="91">
        <v>2.5</v>
      </c>
      <c r="F1080" s="359"/>
      <c r="G1080" s="91"/>
      <c r="H1080" s="359"/>
      <c r="I1080" s="91"/>
      <c r="J1080" s="359"/>
      <c r="K1080" s="33"/>
    </row>
    <row r="1081" spans="1:11" x14ac:dyDescent="0.25">
      <c r="A1081" s="86"/>
      <c r="B1081" s="377" t="s">
        <v>186</v>
      </c>
      <c r="C1081" s="87"/>
      <c r="D1081" s="359">
        <v>0.4</v>
      </c>
      <c r="E1081" s="91">
        <v>0.4</v>
      </c>
      <c r="F1081" s="359"/>
      <c r="G1081" s="91"/>
      <c r="H1081" s="359"/>
      <c r="I1081" s="91"/>
      <c r="J1081" s="359"/>
      <c r="K1081" s="33"/>
    </row>
    <row r="1082" spans="1:11" x14ac:dyDescent="0.25">
      <c r="A1082" s="86"/>
      <c r="B1082" s="377" t="s">
        <v>191</v>
      </c>
      <c r="C1082" s="87"/>
      <c r="D1082" s="359"/>
      <c r="E1082" s="91">
        <v>150</v>
      </c>
      <c r="F1082" s="359"/>
      <c r="G1082" s="91"/>
      <c r="H1082" s="359"/>
      <c r="I1082" s="91"/>
      <c r="J1082" s="359"/>
      <c r="K1082" s="33"/>
    </row>
    <row r="1083" spans="1:11" x14ac:dyDescent="0.25">
      <c r="A1083" s="9" t="s">
        <v>523</v>
      </c>
      <c r="B1083" s="341"/>
      <c r="C1083" s="343">
        <v>50</v>
      </c>
      <c r="D1083" s="349"/>
      <c r="E1083" s="47"/>
      <c r="F1083" s="349">
        <v>3.52</v>
      </c>
      <c r="G1083" s="47">
        <v>4</v>
      </c>
      <c r="H1083" s="349">
        <v>24.35</v>
      </c>
      <c r="I1083" s="47">
        <v>147.5</v>
      </c>
      <c r="J1083" s="349">
        <v>0.01</v>
      </c>
      <c r="K1083" s="197" t="s">
        <v>546</v>
      </c>
    </row>
    <row r="1084" spans="1:11" x14ac:dyDescent="0.25">
      <c r="B1084" s="341" t="s">
        <v>91</v>
      </c>
      <c r="C1084" s="378"/>
      <c r="D1084" s="349">
        <v>28.5</v>
      </c>
      <c r="E1084" s="47">
        <v>28.5</v>
      </c>
      <c r="F1084" s="335"/>
      <c r="G1084" s="44"/>
      <c r="H1084" s="335"/>
      <c r="I1084" s="44"/>
      <c r="J1084" s="335"/>
      <c r="K1084" s="197"/>
    </row>
    <row r="1085" spans="1:11" x14ac:dyDescent="0.25">
      <c r="B1085" s="341" t="s">
        <v>142</v>
      </c>
      <c r="C1085" s="378"/>
      <c r="D1085" s="349">
        <v>0.8</v>
      </c>
      <c r="E1085" s="47">
        <v>0.8</v>
      </c>
      <c r="F1085" s="335"/>
      <c r="G1085" s="44"/>
      <c r="H1085" s="335"/>
      <c r="I1085" s="44"/>
      <c r="J1085" s="335"/>
      <c r="K1085" s="197"/>
    </row>
    <row r="1086" spans="1:11" x14ac:dyDescent="0.25">
      <c r="B1086" s="341" t="s">
        <v>59</v>
      </c>
      <c r="C1086" s="378"/>
      <c r="D1086" s="349">
        <v>8</v>
      </c>
      <c r="E1086" s="47">
        <v>8</v>
      </c>
      <c r="F1086" s="335"/>
      <c r="G1086" s="44"/>
      <c r="H1086" s="335"/>
      <c r="I1086" s="44"/>
      <c r="J1086" s="335"/>
      <c r="K1086" s="197"/>
    </row>
    <row r="1087" spans="1:11" x14ac:dyDescent="0.25">
      <c r="B1087" s="341" t="s">
        <v>547</v>
      </c>
      <c r="C1087" s="378"/>
      <c r="D1087" s="349">
        <v>1.7</v>
      </c>
      <c r="E1087" s="47">
        <v>1.7</v>
      </c>
      <c r="F1087" s="335"/>
      <c r="G1087" s="44"/>
      <c r="H1087" s="335"/>
      <c r="I1087" s="44"/>
      <c r="J1087" s="335"/>
      <c r="K1087" s="197"/>
    </row>
    <row r="1088" spans="1:11" x14ac:dyDescent="0.25">
      <c r="B1088" s="341" t="s">
        <v>31</v>
      </c>
      <c r="C1088" s="378"/>
      <c r="D1088" s="349">
        <v>4.2</v>
      </c>
      <c r="E1088" s="47">
        <v>4.2</v>
      </c>
      <c r="F1088" s="335"/>
      <c r="G1088" s="44"/>
      <c r="H1088" s="335"/>
      <c r="I1088" s="44"/>
      <c r="J1088" s="335"/>
      <c r="K1088" s="197"/>
    </row>
    <row r="1089" spans="1:11" x14ac:dyDescent="0.25">
      <c r="B1089" s="341" t="s">
        <v>160</v>
      </c>
      <c r="C1089" s="378"/>
      <c r="D1089" s="349">
        <v>4.2</v>
      </c>
      <c r="E1089" s="47">
        <v>4.2</v>
      </c>
      <c r="F1089" s="335"/>
      <c r="G1089" s="44"/>
      <c r="H1089" s="335"/>
      <c r="I1089" s="44"/>
      <c r="J1089" s="335"/>
      <c r="K1089" s="197"/>
    </row>
    <row r="1090" spans="1:11" x14ac:dyDescent="0.25">
      <c r="B1090" s="341" t="s">
        <v>55</v>
      </c>
      <c r="C1090" s="378"/>
      <c r="D1090" s="349">
        <v>2.04</v>
      </c>
      <c r="E1090" s="47">
        <v>1.7</v>
      </c>
      <c r="F1090" s="335"/>
      <c r="G1090" s="44"/>
      <c r="H1090" s="335"/>
      <c r="I1090" s="44"/>
      <c r="J1090" s="335"/>
      <c r="K1090" s="197"/>
    </row>
    <row r="1091" spans="1:11" x14ac:dyDescent="0.25">
      <c r="B1091" s="341" t="s">
        <v>548</v>
      </c>
      <c r="C1091" s="378"/>
      <c r="D1091" s="349">
        <v>1.5</v>
      </c>
      <c r="E1091" s="47">
        <v>1.25</v>
      </c>
      <c r="F1091" s="335"/>
      <c r="G1091" s="44"/>
      <c r="H1091" s="335"/>
      <c r="I1091" s="44"/>
      <c r="J1091" s="335"/>
      <c r="K1091" s="197"/>
    </row>
    <row r="1092" spans="1:11" x14ac:dyDescent="0.25">
      <c r="B1092" s="341" t="s">
        <v>92</v>
      </c>
      <c r="C1092" s="378"/>
      <c r="D1092" s="349">
        <v>0.2</v>
      </c>
      <c r="E1092" s="47">
        <v>0.2</v>
      </c>
      <c r="F1092" s="335"/>
      <c r="G1092" s="44"/>
      <c r="H1092" s="335"/>
      <c r="I1092" s="44"/>
      <c r="J1092" s="335"/>
      <c r="K1092" s="197"/>
    </row>
    <row r="1093" spans="1:11" x14ac:dyDescent="0.25">
      <c r="B1093" s="350" t="s">
        <v>186</v>
      </c>
      <c r="C1093" s="378"/>
      <c r="D1093" s="349">
        <v>0.3</v>
      </c>
      <c r="E1093" s="47">
        <v>0.3</v>
      </c>
      <c r="F1093" s="335"/>
      <c r="G1093" s="44"/>
      <c r="H1093" s="335"/>
      <c r="I1093" s="44"/>
      <c r="J1093" s="335"/>
      <c r="K1093" s="197"/>
    </row>
    <row r="1094" spans="1:11" x14ac:dyDescent="0.25">
      <c r="A1094" s="1" t="s">
        <v>215</v>
      </c>
      <c r="B1094" s="341"/>
      <c r="C1094" s="343" t="s">
        <v>549</v>
      </c>
      <c r="D1094" s="347"/>
      <c r="E1094" s="343"/>
      <c r="F1094" s="349">
        <v>6.9500000000000006E-2</v>
      </c>
      <c r="G1094" s="47">
        <v>1.6E-2</v>
      </c>
      <c r="H1094" s="349">
        <v>10.743</v>
      </c>
      <c r="I1094" s="47">
        <v>43.335000000000001</v>
      </c>
      <c r="J1094" s="347">
        <v>0.02</v>
      </c>
      <c r="K1094" s="197" t="s">
        <v>550</v>
      </c>
    </row>
    <row r="1095" spans="1:11" x14ac:dyDescent="0.25">
      <c r="A1095" s="1"/>
      <c r="B1095" s="341" t="s">
        <v>207</v>
      </c>
      <c r="C1095" s="343"/>
      <c r="D1095" s="347">
        <v>0.5</v>
      </c>
      <c r="E1095" s="343">
        <v>0.5</v>
      </c>
      <c r="F1095" s="347"/>
      <c r="G1095" s="343"/>
      <c r="H1095" s="347"/>
      <c r="I1095" s="343"/>
      <c r="J1095" s="347"/>
      <c r="K1095" s="197"/>
    </row>
    <row r="1096" spans="1:11" x14ac:dyDescent="0.25">
      <c r="A1096" s="1"/>
      <c r="B1096" s="341" t="s">
        <v>134</v>
      </c>
      <c r="C1096" s="343"/>
      <c r="D1096" s="347">
        <v>170</v>
      </c>
      <c r="E1096" s="343">
        <v>170</v>
      </c>
      <c r="F1096" s="347"/>
      <c r="G1096" s="343"/>
      <c r="H1096" s="347"/>
      <c r="I1096" s="343"/>
      <c r="J1096" s="347"/>
      <c r="K1096" s="197"/>
    </row>
    <row r="1097" spans="1:11" x14ac:dyDescent="0.25">
      <c r="A1097" s="1"/>
      <c r="B1097" s="341" t="s">
        <v>188</v>
      </c>
      <c r="C1097" s="343"/>
      <c r="D1097" s="347">
        <v>10</v>
      </c>
      <c r="E1097" s="343">
        <v>10</v>
      </c>
      <c r="F1097" s="347"/>
      <c r="G1097" s="343"/>
      <c r="H1097" s="347"/>
      <c r="I1097" s="343"/>
      <c r="J1097" s="347"/>
      <c r="K1097" s="197"/>
    </row>
    <row r="1098" spans="1:11" x14ac:dyDescent="0.25">
      <c r="B1098" s="341"/>
      <c r="C1098" s="368"/>
      <c r="D1098" s="369"/>
      <c r="E1098" s="70"/>
      <c r="F1098" s="369"/>
      <c r="G1098" s="70"/>
      <c r="H1098" s="369"/>
      <c r="I1098" s="70"/>
      <c r="J1098" s="379"/>
      <c r="K1098" s="197"/>
    </row>
    <row r="1099" spans="1:11" x14ac:dyDescent="0.25">
      <c r="A1099" s="1" t="s">
        <v>175</v>
      </c>
      <c r="B1099" s="341"/>
      <c r="C1099" s="343">
        <v>30</v>
      </c>
      <c r="D1099" s="349">
        <v>30</v>
      </c>
      <c r="E1099" s="47">
        <v>30</v>
      </c>
      <c r="F1099" s="349">
        <v>2.2822822822822819</v>
      </c>
      <c r="G1099" s="47">
        <v>0.24024024024024024</v>
      </c>
      <c r="H1099" s="349">
        <v>14.774774774774775</v>
      </c>
      <c r="I1099" s="47">
        <v>70.570570570570567</v>
      </c>
      <c r="J1099" s="349">
        <v>0</v>
      </c>
      <c r="K1099" s="197" t="s">
        <v>551</v>
      </c>
    </row>
    <row r="1100" spans="1:11" x14ac:dyDescent="0.25">
      <c r="A1100" s="259" t="s">
        <v>52</v>
      </c>
      <c r="B1100" s="242"/>
      <c r="C1100" s="243">
        <v>100</v>
      </c>
      <c r="D1100" s="263">
        <v>100</v>
      </c>
      <c r="E1100" s="243">
        <v>100</v>
      </c>
      <c r="F1100" s="257">
        <v>0.4</v>
      </c>
      <c r="G1100" s="258">
        <v>0.4</v>
      </c>
      <c r="H1100" s="257">
        <v>9.8000000000000007</v>
      </c>
      <c r="I1100" s="258">
        <v>47</v>
      </c>
      <c r="J1100" s="257">
        <v>10</v>
      </c>
      <c r="K1100" s="71" t="s">
        <v>139</v>
      </c>
    </row>
    <row r="1101" spans="1:11" ht="16.5" thickBot="1" x14ac:dyDescent="0.3">
      <c r="A1101" s="259" t="s">
        <v>404</v>
      </c>
      <c r="B1101" s="279"/>
      <c r="C1101" s="258"/>
      <c r="D1101" s="263"/>
      <c r="E1101" s="243"/>
      <c r="F1101" s="257"/>
      <c r="G1101" s="258"/>
      <c r="H1101" s="257"/>
      <c r="I1101" s="258"/>
      <c r="J1101" s="260"/>
      <c r="K1101" s="71" t="s">
        <v>464</v>
      </c>
    </row>
    <row r="1102" spans="1:11" ht="16.5" thickBot="1" x14ac:dyDescent="0.3">
      <c r="A1102" s="50" t="s">
        <v>37</v>
      </c>
      <c r="B1102" s="380"/>
      <c r="C1102" s="353">
        <v>510</v>
      </c>
      <c r="D1102" s="381"/>
      <c r="E1102" s="382"/>
      <c r="F1102" s="55">
        <f>F1076+F1083+F1094+F1099+F1100</f>
        <v>20.211782282282282</v>
      </c>
      <c r="G1102" s="55">
        <f t="shared" ref="G1102:J1102" si="34">G1076+G1083+G1094+G1099+G1100</f>
        <v>29.486240240240235</v>
      </c>
      <c r="H1102" s="55">
        <f t="shared" si="34"/>
        <v>62.307774774774785</v>
      </c>
      <c r="I1102" s="55">
        <f t="shared" si="34"/>
        <v>598.06557057057057</v>
      </c>
      <c r="J1102" s="55">
        <f t="shared" si="34"/>
        <v>10.31</v>
      </c>
      <c r="K1102" s="360"/>
    </row>
    <row r="1103" spans="1:11" ht="16.5" thickBot="1" x14ac:dyDescent="0.3">
      <c r="A1103" s="50" t="s">
        <v>60</v>
      </c>
      <c r="B1103" s="95"/>
      <c r="C1103" s="353">
        <f>C1010+C1014+C1074+C1102</f>
        <v>1801</v>
      </c>
      <c r="D1103" s="353"/>
      <c r="E1103" s="353"/>
      <c r="F1103" s="55">
        <f>F1010+F1014+F1074+F1102</f>
        <v>53.233489746889745</v>
      </c>
      <c r="G1103" s="55">
        <f>G1010+G1014+G1074+G1102</f>
        <v>74.84389879879879</v>
      </c>
      <c r="H1103" s="55">
        <f>H1010+H1014+H1074+H1102</f>
        <v>171.89482689832693</v>
      </c>
      <c r="I1103" s="55">
        <f>I1010+I1014+I1074+I1102</f>
        <v>1590.2319026169025</v>
      </c>
      <c r="J1103" s="55">
        <f>J1010+J1014+J1074+J1102</f>
        <v>38.03</v>
      </c>
      <c r="K1103" s="383"/>
    </row>
    <row r="1104" spans="1:11" x14ac:dyDescent="0.25">
      <c r="A1104" s="332"/>
      <c r="B1104" s="332"/>
      <c r="C1104" s="384"/>
      <c r="D1104" s="384"/>
      <c r="E1104" s="384"/>
      <c r="F1104" s="385"/>
      <c r="G1104" s="385"/>
      <c r="H1104" s="385"/>
      <c r="I1104" s="385"/>
      <c r="J1104" s="385"/>
      <c r="K1104" s="386"/>
    </row>
    <row r="1105" spans="1:11" ht="16.5" thickBot="1" x14ac:dyDescent="0.3">
      <c r="A1105" s="164" t="s">
        <v>508</v>
      </c>
      <c r="B1105" s="164"/>
      <c r="C1105" s="189"/>
      <c r="D1105" s="387"/>
      <c r="E1105" s="388"/>
      <c r="K1105" s="389"/>
    </row>
    <row r="1106" spans="1:11" x14ac:dyDescent="0.25">
      <c r="A1106" s="18" t="s">
        <v>5</v>
      </c>
      <c r="B1106" s="19"/>
      <c r="C1106" s="41" t="s">
        <v>6</v>
      </c>
      <c r="D1106" s="338" t="s">
        <v>7</v>
      </c>
      <c r="E1106" s="390" t="s">
        <v>7</v>
      </c>
      <c r="F1106" s="818" t="s">
        <v>8</v>
      </c>
      <c r="G1106" s="819"/>
      <c r="H1106" s="820"/>
      <c r="I1106" s="21" t="s">
        <v>9</v>
      </c>
      <c r="J1106" s="339" t="s">
        <v>10</v>
      </c>
      <c r="K1106" s="340" t="s">
        <v>62</v>
      </c>
    </row>
    <row r="1107" spans="1:11" ht="16.5" thickBot="1" x14ac:dyDescent="0.3">
      <c r="A1107" s="1" t="s">
        <v>12</v>
      </c>
      <c r="B1107" s="341"/>
      <c r="C1107" s="46" t="s">
        <v>13</v>
      </c>
      <c r="D1107" s="352" t="s">
        <v>14</v>
      </c>
      <c r="E1107" s="391" t="s">
        <v>14</v>
      </c>
      <c r="F1107" s="81"/>
      <c r="G1107" s="82"/>
      <c r="H1107" s="82"/>
      <c r="I1107" s="44" t="s">
        <v>122</v>
      </c>
      <c r="J1107" s="335"/>
      <c r="K1107" s="344" t="s">
        <v>63</v>
      </c>
    </row>
    <row r="1108" spans="1:11" ht="16.5" thickBot="1" x14ac:dyDescent="0.3">
      <c r="A1108" s="1"/>
      <c r="B1108" s="341"/>
      <c r="C1108" s="46"/>
      <c r="D1108" s="106" t="s">
        <v>16</v>
      </c>
      <c r="E1108" s="167" t="s">
        <v>17</v>
      </c>
      <c r="F1108" s="21" t="s">
        <v>18</v>
      </c>
      <c r="G1108" s="21" t="s">
        <v>19</v>
      </c>
      <c r="H1108" s="322" t="s">
        <v>20</v>
      </c>
      <c r="I1108" s="21" t="s">
        <v>21</v>
      </c>
      <c r="J1108" s="322" t="s">
        <v>22</v>
      </c>
      <c r="K1108" s="344"/>
    </row>
    <row r="1109" spans="1:11" x14ac:dyDescent="0.25">
      <c r="A1109" s="18"/>
      <c r="B1109" s="170" t="s">
        <v>23</v>
      </c>
      <c r="C1109" s="41"/>
      <c r="D1109" s="392"/>
      <c r="E1109" s="348"/>
      <c r="F1109" s="99"/>
      <c r="G1109" s="43"/>
      <c r="H1109" s="99"/>
      <c r="I1109" s="43"/>
      <c r="J1109" s="99"/>
      <c r="K1109" s="354"/>
    </row>
    <row r="1110" spans="1:11" ht="31.5" x14ac:dyDescent="0.25">
      <c r="A1110" s="1" t="s">
        <v>552</v>
      </c>
      <c r="B1110" s="341"/>
      <c r="C1110" s="393" t="s">
        <v>553</v>
      </c>
      <c r="D1110" s="365"/>
      <c r="E1110" s="122"/>
      <c r="F1110" s="365">
        <v>6.84</v>
      </c>
      <c r="G1110" s="122">
        <v>7.1</v>
      </c>
      <c r="H1110" s="365">
        <v>45.66</v>
      </c>
      <c r="I1110" s="122">
        <v>274.2</v>
      </c>
      <c r="J1110" s="365">
        <v>0.86</v>
      </c>
      <c r="K1110" s="197" t="s">
        <v>554</v>
      </c>
    </row>
    <row r="1111" spans="1:11" x14ac:dyDescent="0.25">
      <c r="A1111" s="1"/>
      <c r="B1111" s="377" t="s">
        <v>555</v>
      </c>
      <c r="C1111" s="393"/>
      <c r="D1111" s="365">
        <v>22.5</v>
      </c>
      <c r="E1111" s="122">
        <v>22.5</v>
      </c>
      <c r="F1111" s="365"/>
      <c r="G1111" s="122"/>
      <c r="H1111" s="365"/>
      <c r="I1111" s="122"/>
      <c r="J1111" s="365"/>
      <c r="K1111" s="197"/>
    </row>
    <row r="1112" spans="1:11" x14ac:dyDescent="0.25">
      <c r="A1112" s="1"/>
      <c r="B1112" s="341" t="s">
        <v>27</v>
      </c>
      <c r="C1112" s="393"/>
      <c r="D1112" s="365">
        <v>90</v>
      </c>
      <c r="E1112" s="122">
        <v>90</v>
      </c>
      <c r="F1112" s="365"/>
      <c r="G1112" s="122"/>
      <c r="H1112" s="365"/>
      <c r="I1112" s="122"/>
      <c r="J1112" s="365"/>
      <c r="K1112" s="197"/>
    </row>
    <row r="1113" spans="1:11" x14ac:dyDescent="0.25">
      <c r="A1113" s="1"/>
      <c r="B1113" s="341" t="s">
        <v>28</v>
      </c>
      <c r="C1113" s="393"/>
      <c r="D1113" s="365">
        <v>68</v>
      </c>
      <c r="E1113" s="122">
        <v>68</v>
      </c>
      <c r="F1113" s="365"/>
      <c r="G1113" s="122"/>
      <c r="H1113" s="365"/>
      <c r="I1113" s="122"/>
      <c r="J1113" s="365"/>
      <c r="K1113" s="197"/>
    </row>
    <row r="1114" spans="1:11" x14ac:dyDescent="0.25">
      <c r="A1114" s="1"/>
      <c r="B1114" s="341" t="s">
        <v>29</v>
      </c>
      <c r="C1114" s="393"/>
      <c r="D1114" s="365">
        <v>2.5</v>
      </c>
      <c r="E1114" s="122">
        <v>2.5</v>
      </c>
      <c r="F1114" s="365"/>
      <c r="G1114" s="122"/>
      <c r="H1114" s="365"/>
      <c r="I1114" s="122"/>
      <c r="J1114" s="365"/>
      <c r="K1114" s="197"/>
    </row>
    <row r="1115" spans="1:11" x14ac:dyDescent="0.25">
      <c r="A1115" s="1"/>
      <c r="B1115" s="350" t="s">
        <v>186</v>
      </c>
      <c r="C1115" s="393"/>
      <c r="D1115" s="365">
        <v>0.5</v>
      </c>
      <c r="E1115" s="122">
        <v>0.5</v>
      </c>
      <c r="F1115" s="365"/>
      <c r="G1115" s="122"/>
      <c r="H1115" s="365"/>
      <c r="I1115" s="122"/>
      <c r="J1115" s="365"/>
      <c r="K1115" s="197"/>
    </row>
    <row r="1116" spans="1:11" x14ac:dyDescent="0.25">
      <c r="A1116" s="1"/>
      <c r="B1116" s="341" t="s">
        <v>31</v>
      </c>
      <c r="C1116" s="393"/>
      <c r="D1116" s="365">
        <v>5</v>
      </c>
      <c r="E1116" s="122">
        <v>5</v>
      </c>
      <c r="F1116" s="365"/>
      <c r="G1116" s="122"/>
      <c r="H1116" s="365"/>
      <c r="I1116" s="122"/>
      <c r="J1116" s="365"/>
      <c r="K1116" s="197"/>
    </row>
    <row r="1117" spans="1:11" x14ac:dyDescent="0.25">
      <c r="A1117" s="86" t="s">
        <v>79</v>
      </c>
      <c r="B1117" s="355"/>
      <c r="C1117" s="356" t="s">
        <v>249</v>
      </c>
      <c r="D1117" s="394"/>
      <c r="E1117" s="132"/>
      <c r="F1117" s="359">
        <v>3.0325232901236614</v>
      </c>
      <c r="G1117" s="91">
        <v>2.3958740841428243</v>
      </c>
      <c r="H1117" s="359">
        <v>10.482708219155825</v>
      </c>
      <c r="I1117" s="91">
        <v>75.76195432928796</v>
      </c>
      <c r="J1117" s="359">
        <v>1.38</v>
      </c>
      <c r="K1117" s="197" t="s">
        <v>556</v>
      </c>
    </row>
    <row r="1118" spans="1:11" x14ac:dyDescent="0.25">
      <c r="A1118" s="86"/>
      <c r="B1118" s="341" t="s">
        <v>207</v>
      </c>
      <c r="C1118" s="87"/>
      <c r="D1118" s="357">
        <v>0.45</v>
      </c>
      <c r="E1118" s="356">
        <v>0.45</v>
      </c>
      <c r="F1118" s="359"/>
      <c r="G1118" s="91"/>
      <c r="H1118" s="359"/>
      <c r="I1118" s="91"/>
      <c r="J1118" s="359"/>
      <c r="K1118" s="197"/>
    </row>
    <row r="1119" spans="1:11" x14ac:dyDescent="0.25">
      <c r="A1119" s="86"/>
      <c r="B1119" s="355" t="s">
        <v>29</v>
      </c>
      <c r="C1119" s="87"/>
      <c r="D1119" s="357">
        <v>6</v>
      </c>
      <c r="E1119" s="356">
        <v>6</v>
      </c>
      <c r="F1119" s="359"/>
      <c r="G1119" s="91"/>
      <c r="H1119" s="359"/>
      <c r="I1119" s="91"/>
      <c r="J1119" s="359"/>
      <c r="K1119" s="197"/>
    </row>
    <row r="1120" spans="1:11" x14ac:dyDescent="0.25">
      <c r="A1120" s="86"/>
      <c r="B1120" s="355" t="s">
        <v>27</v>
      </c>
      <c r="C1120" s="87"/>
      <c r="D1120" s="357">
        <v>92</v>
      </c>
      <c r="E1120" s="356">
        <v>90</v>
      </c>
      <c r="F1120" s="359"/>
      <c r="G1120" s="91"/>
      <c r="H1120" s="359"/>
      <c r="I1120" s="91"/>
      <c r="J1120" s="359"/>
      <c r="K1120" s="197"/>
    </row>
    <row r="1121" spans="1:11" x14ac:dyDescent="0.25">
      <c r="A1121" s="86"/>
      <c r="B1121" s="355" t="s">
        <v>28</v>
      </c>
      <c r="C1121" s="87"/>
      <c r="D1121" s="357">
        <v>90</v>
      </c>
      <c r="E1121" s="356">
        <v>90</v>
      </c>
      <c r="F1121" s="359"/>
      <c r="G1121" s="91"/>
      <c r="H1121" s="359"/>
      <c r="I1121" s="91"/>
      <c r="J1121" s="359"/>
      <c r="K1121" s="197"/>
    </row>
    <row r="1122" spans="1:11" x14ac:dyDescent="0.25">
      <c r="A1122" s="1" t="s">
        <v>179</v>
      </c>
      <c r="B1122" s="341"/>
      <c r="C1122" s="343" t="s">
        <v>35</v>
      </c>
      <c r="D1122" s="32"/>
      <c r="E1122" s="44"/>
      <c r="F1122" s="42">
        <v>2.29</v>
      </c>
      <c r="G1122" s="47">
        <v>4.5</v>
      </c>
      <c r="H1122" s="349">
        <v>15.489999999999997</v>
      </c>
      <c r="I1122" s="42">
        <v>111.68</v>
      </c>
      <c r="J1122" s="42"/>
      <c r="K1122" s="374" t="s">
        <v>557</v>
      </c>
    </row>
    <row r="1123" spans="1:11" x14ac:dyDescent="0.25">
      <c r="A1123" s="1"/>
      <c r="B1123" s="341" t="s">
        <v>36</v>
      </c>
      <c r="C1123" s="343"/>
      <c r="D1123" s="42">
        <v>30</v>
      </c>
      <c r="E1123" s="47">
        <v>30</v>
      </c>
      <c r="F1123" s="42"/>
      <c r="G1123" s="47"/>
      <c r="H1123" s="47"/>
      <c r="I1123" s="42"/>
      <c r="J1123" s="42"/>
      <c r="K1123" s="197"/>
    </row>
    <row r="1124" spans="1:11" ht="16.5" thickBot="1" x14ac:dyDescent="0.3">
      <c r="A1124" s="1"/>
      <c r="B1124" s="341" t="s">
        <v>31</v>
      </c>
      <c r="C1124" s="343"/>
      <c r="D1124" s="42">
        <v>5</v>
      </c>
      <c r="E1124" s="47">
        <v>5</v>
      </c>
      <c r="F1124" s="42" t="s">
        <v>3</v>
      </c>
      <c r="G1124" s="47"/>
      <c r="H1124" s="47"/>
      <c r="I1124" s="42"/>
      <c r="J1124" s="42"/>
      <c r="K1124" s="197"/>
    </row>
    <row r="1125" spans="1:11" ht="16.5" thickBot="1" x14ac:dyDescent="0.3">
      <c r="A1125" s="50" t="s">
        <v>37</v>
      </c>
      <c r="B1125" s="168"/>
      <c r="C1125" s="353">
        <v>406</v>
      </c>
      <c r="D1125" s="94"/>
      <c r="E1125" s="54"/>
      <c r="F1125" s="154">
        <f>F1110+F1117+F1122</f>
        <v>12.162523290123662</v>
      </c>
      <c r="G1125" s="55">
        <f t="shared" ref="G1125:J1125" si="35">G1110+G1117+G1122</f>
        <v>13.995874084142823</v>
      </c>
      <c r="H1125" s="154">
        <f t="shared" si="35"/>
        <v>71.632708219155816</v>
      </c>
      <c r="I1125" s="55">
        <f>I1110+I1117+I1122</f>
        <v>461.64195432928796</v>
      </c>
      <c r="J1125" s="154">
        <f t="shared" si="35"/>
        <v>2.2399999999999998</v>
      </c>
      <c r="K1125" s="395"/>
    </row>
    <row r="1126" spans="1:11" x14ac:dyDescent="0.25">
      <c r="A1126" s="1" t="s">
        <v>408</v>
      </c>
      <c r="B1126" s="341"/>
      <c r="C1126" s="343">
        <v>180</v>
      </c>
      <c r="D1126" s="349"/>
      <c r="E1126" s="47"/>
      <c r="F1126" s="359">
        <v>5.48</v>
      </c>
      <c r="G1126" s="91">
        <v>4.88</v>
      </c>
      <c r="H1126" s="359">
        <v>9.07</v>
      </c>
      <c r="I1126" s="91">
        <v>102</v>
      </c>
      <c r="J1126" s="359">
        <v>2.34</v>
      </c>
      <c r="K1126" s="197" t="s">
        <v>409</v>
      </c>
    </row>
    <row r="1127" spans="1:11" ht="16.5" thickBot="1" x14ac:dyDescent="0.3">
      <c r="A1127" s="1" t="s">
        <v>410</v>
      </c>
      <c r="B1127" s="1" t="s">
        <v>160</v>
      </c>
      <c r="C1127" s="343"/>
      <c r="D1127" s="349">
        <v>189</v>
      </c>
      <c r="E1127" s="47">
        <v>180</v>
      </c>
      <c r="F1127" s="349"/>
      <c r="G1127" s="47"/>
      <c r="H1127" s="349"/>
      <c r="I1127" s="47"/>
      <c r="J1127" s="349"/>
      <c r="K1127" s="197"/>
    </row>
    <row r="1128" spans="1:11" ht="16.5" thickBot="1" x14ac:dyDescent="0.3">
      <c r="A1128" s="50" t="s">
        <v>37</v>
      </c>
      <c r="B1128" s="168"/>
      <c r="C1128" s="353">
        <v>180</v>
      </c>
      <c r="D1128" s="94"/>
      <c r="E1128" s="58"/>
      <c r="F1128" s="154">
        <f>F1126</f>
        <v>5.48</v>
      </c>
      <c r="G1128" s="55">
        <f t="shared" ref="G1128:J1128" si="36">G1126</f>
        <v>4.88</v>
      </c>
      <c r="H1128" s="154">
        <f t="shared" si="36"/>
        <v>9.07</v>
      </c>
      <c r="I1128" s="55">
        <f t="shared" si="36"/>
        <v>102</v>
      </c>
      <c r="J1128" s="154">
        <f t="shared" si="36"/>
        <v>2.34</v>
      </c>
      <c r="K1128" s="282"/>
    </row>
    <row r="1129" spans="1:11" x14ac:dyDescent="0.25">
      <c r="A1129" s="396"/>
      <c r="B1129" s="397" t="s">
        <v>39</v>
      </c>
      <c r="C1129" s="398"/>
      <c r="D1129" s="317"/>
      <c r="E1129" s="399"/>
      <c r="F1129" s="317"/>
      <c r="G1129" s="166"/>
      <c r="H1129" s="317"/>
      <c r="I1129" s="166"/>
      <c r="J1129" s="370"/>
      <c r="K1129" s="76"/>
    </row>
    <row r="1130" spans="1:11" ht="31.5" x14ac:dyDescent="0.25">
      <c r="A1130" s="1" t="s">
        <v>350</v>
      </c>
      <c r="C1130" s="327">
        <v>60</v>
      </c>
      <c r="D1130" s="138"/>
      <c r="E1130" s="70"/>
      <c r="F1130" s="138">
        <v>0.86</v>
      </c>
      <c r="G1130" s="70">
        <v>3.66</v>
      </c>
      <c r="H1130" s="138">
        <v>5.01</v>
      </c>
      <c r="I1130" s="70">
        <v>56.34</v>
      </c>
      <c r="J1130" s="138">
        <v>4.01</v>
      </c>
      <c r="K1130" s="302" t="s">
        <v>353</v>
      </c>
    </row>
    <row r="1131" spans="1:11" x14ac:dyDescent="0.25">
      <c r="A1131" s="1"/>
      <c r="B1131" s="9" t="s">
        <v>273</v>
      </c>
      <c r="C1131" s="327"/>
      <c r="D1131" s="138">
        <v>72.959999999999994</v>
      </c>
      <c r="E1131" s="70">
        <v>57</v>
      </c>
      <c r="F1131" s="138"/>
      <c r="G1131" s="70"/>
      <c r="H1131" s="138"/>
      <c r="I1131" s="70"/>
      <c r="J1131" s="138"/>
      <c r="K1131" s="70"/>
    </row>
    <row r="1132" spans="1:11" x14ac:dyDescent="0.25">
      <c r="A1132" s="1"/>
      <c r="B1132" s="9" t="s">
        <v>128</v>
      </c>
      <c r="C1132" s="327"/>
      <c r="D1132" s="138">
        <v>3.6</v>
      </c>
      <c r="E1132" s="70">
        <v>3.6</v>
      </c>
      <c r="F1132" s="138"/>
      <c r="G1132" s="70"/>
      <c r="H1132" s="138"/>
      <c r="I1132" s="70"/>
      <c r="J1132" s="138"/>
      <c r="K1132" s="70"/>
    </row>
    <row r="1133" spans="1:11" ht="31.5" x14ac:dyDescent="0.25">
      <c r="A1133" s="156" t="s">
        <v>575</v>
      </c>
      <c r="B1133" s="341"/>
      <c r="C1133" s="67" t="s">
        <v>304</v>
      </c>
      <c r="D1133" s="400"/>
      <c r="E1133" s="112"/>
      <c r="F1133" s="401">
        <v>6.8620999999999999</v>
      </c>
      <c r="G1133" s="157">
        <v>34.733699999999999</v>
      </c>
      <c r="H1133" s="401">
        <v>19.085900000000002</v>
      </c>
      <c r="I1133" s="157">
        <v>434.44</v>
      </c>
      <c r="J1133" s="401">
        <v>0.74</v>
      </c>
      <c r="K1133" s="197" t="s">
        <v>558</v>
      </c>
    </row>
    <row r="1134" spans="1:11" x14ac:dyDescent="0.25">
      <c r="A1134" s="1"/>
      <c r="B1134" s="341" t="s">
        <v>559</v>
      </c>
      <c r="C1134" s="67"/>
      <c r="D1134" s="347">
        <v>25.4</v>
      </c>
      <c r="E1134" s="343">
        <v>25.2</v>
      </c>
      <c r="F1134" s="349"/>
      <c r="G1134" s="47"/>
      <c r="H1134" s="349"/>
      <c r="I1134" s="47"/>
      <c r="J1134" s="335"/>
      <c r="K1134" s="197"/>
    </row>
    <row r="1135" spans="1:11" ht="18.75" customHeight="1" x14ac:dyDescent="0.25">
      <c r="A1135" s="1"/>
      <c r="B1135" s="341" t="s">
        <v>80</v>
      </c>
      <c r="C1135" s="67"/>
      <c r="D1135" s="347">
        <v>9.3800000000000008</v>
      </c>
      <c r="E1135" s="47">
        <v>7.5</v>
      </c>
      <c r="F1135" s="349"/>
      <c r="G1135" s="47"/>
      <c r="H1135" s="349"/>
      <c r="I1135" s="47"/>
      <c r="J1135" s="335"/>
      <c r="K1135" s="197"/>
    </row>
    <row r="1136" spans="1:11" x14ac:dyDescent="0.25">
      <c r="A1136" s="1"/>
      <c r="B1136" s="341" t="s">
        <v>104</v>
      </c>
      <c r="C1136" s="67"/>
      <c r="D1136" s="347">
        <v>13.2</v>
      </c>
      <c r="E1136" s="47">
        <v>11</v>
      </c>
      <c r="F1136" s="349"/>
      <c r="G1136" s="47"/>
      <c r="H1136" s="349"/>
      <c r="I1136" s="47"/>
      <c r="J1136" s="335"/>
      <c r="K1136" s="197"/>
    </row>
    <row r="1137" spans="1:11" ht="15.75" customHeight="1" x14ac:dyDescent="0.25">
      <c r="A1137" s="1"/>
      <c r="B1137" s="341" t="s">
        <v>128</v>
      </c>
      <c r="C1137" s="67"/>
      <c r="D1137" s="347">
        <v>3.6</v>
      </c>
      <c r="E1137" s="343">
        <v>3.6</v>
      </c>
      <c r="F1137" s="349"/>
      <c r="G1137" s="47"/>
      <c r="H1137" s="349"/>
      <c r="I1137" s="47"/>
      <c r="J1137" s="335"/>
      <c r="K1137" s="197"/>
    </row>
    <row r="1138" spans="1:11" ht="15.75" customHeight="1" x14ac:dyDescent="0.25">
      <c r="A1138" s="1"/>
      <c r="B1138" s="350" t="s">
        <v>186</v>
      </c>
      <c r="C1138" s="67"/>
      <c r="D1138" s="347">
        <v>0.7</v>
      </c>
      <c r="E1138" s="343">
        <v>0.7</v>
      </c>
      <c r="F1138" s="349"/>
      <c r="G1138" s="47"/>
      <c r="H1138" s="349"/>
      <c r="I1138" s="47"/>
      <c r="J1138" s="335"/>
      <c r="K1138" s="197"/>
    </row>
    <row r="1139" spans="1:11" ht="15.75" customHeight="1" x14ac:dyDescent="0.25">
      <c r="A1139" s="1"/>
      <c r="B1139" s="341" t="s">
        <v>82</v>
      </c>
      <c r="C1139" s="67"/>
      <c r="D1139" s="347">
        <v>144</v>
      </c>
      <c r="E1139" s="343">
        <v>144</v>
      </c>
      <c r="F1139" s="349"/>
      <c r="G1139" s="47"/>
      <c r="H1139" s="349"/>
      <c r="I1139" s="47"/>
      <c r="J1139" s="335"/>
      <c r="K1139" s="197"/>
    </row>
    <row r="1140" spans="1:11" ht="15.75" customHeight="1" x14ac:dyDescent="0.25">
      <c r="A1140" s="341"/>
      <c r="B1140" s="341" t="s">
        <v>560</v>
      </c>
      <c r="C1140" s="67"/>
      <c r="D1140" s="347"/>
      <c r="E1140" s="343">
        <v>10</v>
      </c>
      <c r="F1140" s="349"/>
      <c r="G1140" s="47"/>
      <c r="H1140" s="349"/>
      <c r="I1140" s="47"/>
      <c r="J1140" s="335"/>
      <c r="K1140" s="197"/>
    </row>
    <row r="1141" spans="1:11" ht="15.75" customHeight="1" x14ac:dyDescent="0.25">
      <c r="A1141" s="341"/>
      <c r="B1141" s="341" t="s">
        <v>221</v>
      </c>
      <c r="C1141" s="67"/>
      <c r="D1141" s="347">
        <v>18.75</v>
      </c>
      <c r="E1141" s="343">
        <v>15.75</v>
      </c>
      <c r="F1141" s="349"/>
      <c r="G1141" s="47"/>
      <c r="H1141" s="349"/>
      <c r="I1141" s="47"/>
      <c r="J1141" s="335"/>
      <c r="K1141" s="197"/>
    </row>
    <row r="1142" spans="1:11" ht="15.75" customHeight="1" x14ac:dyDescent="0.25">
      <c r="A1142" s="366" t="s">
        <v>515</v>
      </c>
      <c r="B1142" s="366"/>
      <c r="C1142" s="238" t="s">
        <v>537</v>
      </c>
      <c r="D1142" s="367"/>
      <c r="E1142" s="368"/>
      <c r="F1142" s="369">
        <v>12.05</v>
      </c>
      <c r="G1142" s="70">
        <v>11.48</v>
      </c>
      <c r="H1142" s="369">
        <v>3.21</v>
      </c>
      <c r="I1142" s="70">
        <v>164.18</v>
      </c>
      <c r="J1142" s="369"/>
      <c r="K1142" s="358" t="s">
        <v>538</v>
      </c>
    </row>
    <row r="1143" spans="1:11" ht="15.75" customHeight="1" x14ac:dyDescent="0.25">
      <c r="A1143" s="366"/>
      <c r="B1143" s="366" t="s">
        <v>290</v>
      </c>
      <c r="C1143" s="238"/>
      <c r="D1143" s="367">
        <v>116.64</v>
      </c>
      <c r="E1143" s="368">
        <v>116.64</v>
      </c>
      <c r="F1143" s="370"/>
      <c r="G1143" s="295"/>
      <c r="H1143" s="370"/>
      <c r="I1143" s="70"/>
      <c r="J1143" s="369"/>
      <c r="K1143" s="358"/>
    </row>
    <row r="1144" spans="1:11" ht="15.75" customHeight="1" x14ac:dyDescent="0.25">
      <c r="A1144" s="366"/>
      <c r="B1144" s="366" t="s">
        <v>539</v>
      </c>
      <c r="C1144" s="238"/>
      <c r="D1144" s="367"/>
      <c r="E1144" s="368">
        <v>48</v>
      </c>
      <c r="F1144" s="370"/>
      <c r="G1144" s="295"/>
      <c r="H1144" s="370"/>
      <c r="I1144" s="70"/>
      <c r="J1144" s="369"/>
      <c r="K1144" s="358"/>
    </row>
    <row r="1145" spans="1:11" ht="15.75" customHeight="1" x14ac:dyDescent="0.25">
      <c r="A1145" s="366"/>
      <c r="B1145" s="366" t="s">
        <v>540</v>
      </c>
      <c r="C1145" s="238"/>
      <c r="D1145" s="367">
        <v>4.45</v>
      </c>
      <c r="E1145" s="368">
        <v>4.45</v>
      </c>
      <c r="F1145" s="370"/>
      <c r="G1145" s="295"/>
      <c r="H1145" s="370"/>
      <c r="I1145" s="70"/>
      <c r="J1145" s="369"/>
      <c r="K1145" s="358"/>
    </row>
    <row r="1146" spans="1:11" ht="15.75" customHeight="1" x14ac:dyDescent="0.25">
      <c r="A1146" s="366"/>
      <c r="B1146" s="366" t="s">
        <v>64</v>
      </c>
      <c r="C1146" s="238"/>
      <c r="D1146" s="367">
        <v>16.399999999999999</v>
      </c>
      <c r="E1146" s="368">
        <v>16.399999999999999</v>
      </c>
      <c r="F1146" s="370"/>
      <c r="G1146" s="295"/>
      <c r="H1146" s="370"/>
      <c r="I1146" s="70"/>
      <c r="J1146" s="369"/>
      <c r="K1146" s="358"/>
    </row>
    <row r="1147" spans="1:11" ht="15.75" customHeight="1" x14ac:dyDescent="0.25">
      <c r="A1147" s="366"/>
      <c r="B1147" s="350" t="s">
        <v>186</v>
      </c>
      <c r="C1147" s="238"/>
      <c r="D1147" s="367">
        <v>0.13</v>
      </c>
      <c r="E1147" s="368">
        <v>0.13</v>
      </c>
      <c r="F1147" s="370"/>
      <c r="G1147" s="295"/>
      <c r="H1147" s="370"/>
      <c r="I1147" s="70"/>
      <c r="J1147" s="369"/>
      <c r="K1147" s="358"/>
    </row>
    <row r="1148" spans="1:11" ht="15.75" customHeight="1" x14ac:dyDescent="0.25">
      <c r="A1148" s="366"/>
      <c r="B1148" s="366" t="s">
        <v>541</v>
      </c>
      <c r="C1148" s="238"/>
      <c r="D1148" s="367"/>
      <c r="E1148" s="368">
        <v>19</v>
      </c>
      <c r="F1148" s="370"/>
      <c r="G1148" s="295"/>
      <c r="H1148" s="370"/>
      <c r="I1148" s="70"/>
      <c r="J1148" s="369"/>
      <c r="K1148" s="358"/>
    </row>
    <row r="1149" spans="1:11" ht="15.75" customHeight="1" x14ac:dyDescent="0.25">
      <c r="A1149" s="366"/>
      <c r="B1149" s="366" t="s">
        <v>356</v>
      </c>
      <c r="C1149" s="238"/>
      <c r="D1149" s="367">
        <v>9.1199999999999992</v>
      </c>
      <c r="E1149" s="368">
        <v>7.6</v>
      </c>
      <c r="F1149" s="370"/>
      <c r="G1149" s="295"/>
      <c r="H1149" s="370"/>
      <c r="I1149" s="70"/>
      <c r="J1149" s="369"/>
      <c r="K1149" s="358"/>
    </row>
    <row r="1150" spans="1:11" ht="15.75" customHeight="1" x14ac:dyDescent="0.25">
      <c r="A1150" s="366"/>
      <c r="B1150" s="366" t="s">
        <v>56</v>
      </c>
      <c r="C1150" s="238"/>
      <c r="D1150" s="367">
        <v>3.8</v>
      </c>
      <c r="E1150" s="368">
        <v>3.8</v>
      </c>
      <c r="F1150" s="370"/>
      <c r="G1150" s="295"/>
      <c r="H1150" s="370"/>
      <c r="I1150" s="70"/>
      <c r="J1150" s="369"/>
      <c r="K1150" s="358"/>
    </row>
    <row r="1151" spans="1:11" ht="15.75" customHeight="1" x14ac:dyDescent="0.25">
      <c r="A1151" s="366"/>
      <c r="B1151" s="366" t="s">
        <v>542</v>
      </c>
      <c r="C1151" s="238"/>
      <c r="D1151" s="367">
        <v>2.04</v>
      </c>
      <c r="E1151" s="368">
        <v>2</v>
      </c>
      <c r="F1151" s="370"/>
      <c r="G1151" s="295"/>
      <c r="H1151" s="370"/>
      <c r="I1151" s="70"/>
      <c r="J1151" s="369"/>
      <c r="K1151" s="358"/>
    </row>
    <row r="1152" spans="1:11" ht="15.75" customHeight="1" x14ac:dyDescent="0.25">
      <c r="A1152" s="182"/>
      <c r="B1152" s="266" t="s">
        <v>48</v>
      </c>
      <c r="C1152" s="371"/>
      <c r="D1152" s="182"/>
      <c r="E1152" s="137">
        <v>76</v>
      </c>
      <c r="F1152" s="182"/>
      <c r="G1152" s="371"/>
      <c r="H1152" s="182"/>
      <c r="I1152" s="371"/>
      <c r="J1152" s="182"/>
      <c r="K1152" s="372"/>
    </row>
    <row r="1153" spans="1:11" ht="15.75" customHeight="1" x14ac:dyDescent="0.25">
      <c r="A1153" s="182"/>
      <c r="B1153" s="266" t="s">
        <v>543</v>
      </c>
      <c r="C1153" s="371"/>
      <c r="D1153" s="182"/>
      <c r="E1153" s="137">
        <v>70</v>
      </c>
      <c r="F1153" s="182"/>
      <c r="G1153" s="371"/>
      <c r="H1153" s="182"/>
      <c r="I1153" s="371"/>
      <c r="J1153" s="182"/>
      <c r="K1153" s="372"/>
    </row>
    <row r="1154" spans="1:11" ht="15.75" customHeight="1" x14ac:dyDescent="0.25">
      <c r="A1154" s="242" t="s">
        <v>369</v>
      </c>
      <c r="B1154" s="242"/>
      <c r="C1154" s="243">
        <v>140</v>
      </c>
      <c r="D1154" s="242"/>
      <c r="E1154" s="262"/>
      <c r="F1154" s="263">
        <v>3.8</v>
      </c>
      <c r="G1154" s="243">
        <v>8.25</v>
      </c>
      <c r="H1154" s="263">
        <v>29.53</v>
      </c>
      <c r="I1154" s="243">
        <v>212.8</v>
      </c>
      <c r="J1154" s="263">
        <v>20.3</v>
      </c>
      <c r="K1154" s="71" t="s">
        <v>377</v>
      </c>
    </row>
    <row r="1155" spans="1:11" ht="15.75" customHeight="1" x14ac:dyDescent="0.25">
      <c r="A1155" s="242"/>
      <c r="B1155" s="242" t="s">
        <v>376</v>
      </c>
      <c r="C1155" s="262"/>
      <c r="D1155" s="263">
        <v>270</v>
      </c>
      <c r="E1155" s="243">
        <v>203</v>
      </c>
      <c r="F1155" s="242"/>
      <c r="G1155" s="262"/>
      <c r="H1155" s="242"/>
      <c r="I1155" s="262"/>
      <c r="J1155" s="242"/>
      <c r="K1155" s="262"/>
    </row>
    <row r="1156" spans="1:11" ht="15.75" customHeight="1" x14ac:dyDescent="0.25">
      <c r="A1156" s="242"/>
      <c r="B1156" s="242" t="s">
        <v>128</v>
      </c>
      <c r="C1156" s="262"/>
      <c r="D1156" s="263">
        <v>5</v>
      </c>
      <c r="E1156" s="243">
        <v>5</v>
      </c>
      <c r="F1156" s="242"/>
      <c r="G1156" s="262"/>
      <c r="H1156" s="242"/>
      <c r="I1156" s="262"/>
      <c r="J1156" s="242"/>
      <c r="K1156" s="262"/>
    </row>
    <row r="1157" spans="1:11" ht="15.75" customHeight="1" x14ac:dyDescent="0.25">
      <c r="A1157" s="242"/>
      <c r="B1157" s="242" t="s">
        <v>209</v>
      </c>
      <c r="C1157" s="262"/>
      <c r="D1157" s="263">
        <v>0.35</v>
      </c>
      <c r="E1157" s="243">
        <v>0.35</v>
      </c>
      <c r="F1157" s="242"/>
      <c r="G1157" s="262"/>
      <c r="H1157" s="242"/>
      <c r="I1157" s="262"/>
      <c r="J1157" s="242"/>
      <c r="K1157" s="262"/>
    </row>
    <row r="1158" spans="1:11" ht="15.75" customHeight="1" x14ac:dyDescent="0.25">
      <c r="A1158" s="1" t="s">
        <v>320</v>
      </c>
      <c r="B1158" s="341"/>
      <c r="C1158" s="343">
        <v>180</v>
      </c>
      <c r="D1158" s="349"/>
      <c r="E1158" s="47"/>
      <c r="F1158" s="349">
        <v>0.4</v>
      </c>
      <c r="G1158" s="91">
        <v>1.7999999999999999E-2</v>
      </c>
      <c r="H1158" s="349">
        <v>16.600000000000001</v>
      </c>
      <c r="I1158" s="47">
        <v>68.2</v>
      </c>
      <c r="J1158" s="349">
        <v>2.44</v>
      </c>
      <c r="K1158" s="197" t="s">
        <v>331</v>
      </c>
    </row>
    <row r="1159" spans="1:11" ht="15.75" customHeight="1" x14ac:dyDescent="0.25">
      <c r="A1159" s="1"/>
      <c r="B1159" s="341" t="s">
        <v>321</v>
      </c>
      <c r="C1159" s="343"/>
      <c r="D1159" s="400">
        <v>18.399999999999999</v>
      </c>
      <c r="E1159" s="112">
        <v>18</v>
      </c>
      <c r="F1159" s="349"/>
      <c r="G1159" s="47"/>
      <c r="H1159" s="349"/>
      <c r="I1159" s="47"/>
      <c r="J1159" s="401"/>
      <c r="K1159" s="197"/>
    </row>
    <row r="1160" spans="1:11" ht="15.75" customHeight="1" x14ac:dyDescent="0.25">
      <c r="A1160" s="1"/>
      <c r="B1160" s="341" t="s">
        <v>29</v>
      </c>
      <c r="C1160" s="343"/>
      <c r="D1160" s="402">
        <v>6</v>
      </c>
      <c r="E1160" s="403">
        <v>6</v>
      </c>
      <c r="F1160" s="349"/>
      <c r="G1160" s="47"/>
      <c r="H1160" s="349"/>
      <c r="I1160" s="47"/>
      <c r="J1160" s="401"/>
      <c r="K1160" s="197"/>
    </row>
    <row r="1161" spans="1:11" ht="15.75" customHeight="1" x14ac:dyDescent="0.25">
      <c r="A1161" s="1"/>
      <c r="B1161" s="341" t="s">
        <v>64</v>
      </c>
      <c r="C1161" s="343"/>
      <c r="D1161" s="349">
        <v>183</v>
      </c>
      <c r="E1161" s="47">
        <v>183</v>
      </c>
      <c r="F1161" s="349"/>
      <c r="G1161" s="47"/>
      <c r="H1161" s="349"/>
      <c r="I1161" s="47"/>
      <c r="J1161" s="401"/>
      <c r="K1161" s="197"/>
    </row>
    <row r="1162" spans="1:11" ht="15.75" customHeight="1" x14ac:dyDescent="0.25">
      <c r="A1162" s="1" t="s">
        <v>175</v>
      </c>
      <c r="B1162" s="341"/>
      <c r="C1162" s="343">
        <v>30</v>
      </c>
      <c r="D1162" s="349">
        <v>30</v>
      </c>
      <c r="E1162" s="47">
        <v>30</v>
      </c>
      <c r="F1162" s="349">
        <v>2.2822822822822819</v>
      </c>
      <c r="G1162" s="47">
        <v>0.24024024024024024</v>
      </c>
      <c r="H1162" s="349">
        <v>14.774774774774775</v>
      </c>
      <c r="I1162" s="47">
        <v>70.570570570570567</v>
      </c>
      <c r="J1162" s="349">
        <v>0</v>
      </c>
      <c r="K1162" s="197" t="s">
        <v>551</v>
      </c>
    </row>
    <row r="1163" spans="1:11" ht="15.75" customHeight="1" thickBot="1" x14ac:dyDescent="0.3">
      <c r="A1163" s="34" t="s">
        <v>208</v>
      </c>
      <c r="B1163" s="35"/>
      <c r="C1163" s="352">
        <v>45</v>
      </c>
      <c r="D1163" s="82">
        <v>45</v>
      </c>
      <c r="E1163" s="79">
        <v>45</v>
      </c>
      <c r="F1163" s="349">
        <v>2.9729729729729724</v>
      </c>
      <c r="G1163" s="47">
        <v>0.54054054054054046</v>
      </c>
      <c r="H1163" s="349">
        <v>17.837837837837839</v>
      </c>
      <c r="I1163" s="47">
        <v>89.189189189189179</v>
      </c>
      <c r="J1163" s="349"/>
      <c r="K1163" s="375" t="s">
        <v>544</v>
      </c>
    </row>
    <row r="1164" spans="1:11" ht="15.75" customHeight="1" thickBot="1" x14ac:dyDescent="0.3">
      <c r="A1164" s="404" t="s">
        <v>37</v>
      </c>
      <c r="B1164" s="168"/>
      <c r="C1164" s="353">
        <v>715</v>
      </c>
      <c r="D1164" s="94"/>
      <c r="E1164" s="53"/>
      <c r="F1164" s="55">
        <f>F1130+F1133+F1142+F1154+F1158+F1162+F1163</f>
        <v>29.227355255255254</v>
      </c>
      <c r="G1164" s="55">
        <f t="shared" ref="G1164:J1164" si="37">G1130+G1133+G1142+G1154+G1158+G1162+G1163</f>
        <v>58.922480780780781</v>
      </c>
      <c r="H1164" s="55">
        <f t="shared" si="37"/>
        <v>106.04851261261261</v>
      </c>
      <c r="I1164" s="55">
        <f t="shared" si="37"/>
        <v>1095.7197597597599</v>
      </c>
      <c r="J1164" s="55">
        <f t="shared" si="37"/>
        <v>27.490000000000002</v>
      </c>
      <c r="K1164" s="405"/>
    </row>
    <row r="1165" spans="1:11" ht="15.75" customHeight="1" x14ac:dyDescent="0.25">
      <c r="A1165" s="1"/>
      <c r="B1165" s="406" t="s">
        <v>256</v>
      </c>
      <c r="C1165" s="343"/>
      <c r="D1165" s="349"/>
      <c r="E1165" s="47"/>
      <c r="F1165" s="349"/>
      <c r="G1165" s="47"/>
      <c r="H1165" s="349"/>
      <c r="I1165" s="47"/>
      <c r="J1165" s="349"/>
      <c r="K1165" s="197"/>
    </row>
    <row r="1166" spans="1:11" ht="15.75" customHeight="1" x14ac:dyDescent="0.25">
      <c r="A1166" s="1" t="s">
        <v>519</v>
      </c>
      <c r="B1166" s="341"/>
      <c r="C1166" s="343">
        <v>150</v>
      </c>
      <c r="D1166" s="400"/>
      <c r="E1166" s="112"/>
      <c r="F1166" s="349">
        <v>18.440000000000001</v>
      </c>
      <c r="G1166" s="47">
        <v>10.96</v>
      </c>
      <c r="H1166" s="349">
        <v>58.36</v>
      </c>
      <c r="I1166" s="47">
        <v>404</v>
      </c>
      <c r="J1166" s="349"/>
      <c r="K1166" s="197" t="s">
        <v>561</v>
      </c>
    </row>
    <row r="1167" spans="1:11" ht="15.75" customHeight="1" x14ac:dyDescent="0.25">
      <c r="A1167" s="1"/>
      <c r="B1167" s="406" t="s">
        <v>562</v>
      </c>
      <c r="C1167" s="343"/>
      <c r="D1167" s="400"/>
      <c r="E1167" s="112"/>
      <c r="F1167" s="349"/>
      <c r="G1167" s="47"/>
      <c r="H1167" s="349"/>
      <c r="I1167" s="47"/>
      <c r="J1167" s="349"/>
      <c r="K1167" s="197"/>
    </row>
    <row r="1168" spans="1:11" x14ac:dyDescent="0.25">
      <c r="A1168" s="1"/>
      <c r="B1168" s="341" t="s">
        <v>31</v>
      </c>
      <c r="C1168" s="67"/>
      <c r="D1168" s="349">
        <v>10.7</v>
      </c>
      <c r="E1168" s="112">
        <v>10.7</v>
      </c>
      <c r="F1168" s="349"/>
      <c r="G1168" s="47"/>
      <c r="H1168" s="349"/>
      <c r="I1168" s="47"/>
      <c r="J1168" s="349"/>
      <c r="K1168" s="197"/>
    </row>
    <row r="1169" spans="1:11" x14ac:dyDescent="0.25">
      <c r="A1169" s="1"/>
      <c r="B1169" s="341" t="s">
        <v>50</v>
      </c>
      <c r="C1169" s="67"/>
      <c r="D1169" s="400">
        <v>21</v>
      </c>
      <c r="E1169" s="112">
        <v>21</v>
      </c>
      <c r="F1169" s="349"/>
      <c r="G1169" s="47"/>
      <c r="H1169" s="349"/>
      <c r="I1169" s="47"/>
      <c r="J1169" s="335"/>
      <c r="K1169" s="197"/>
    </row>
    <row r="1170" spans="1:11" x14ac:dyDescent="0.25">
      <c r="A1170" s="1"/>
      <c r="B1170" s="341" t="s">
        <v>216</v>
      </c>
      <c r="C1170" s="67"/>
      <c r="D1170" s="400">
        <v>10.7</v>
      </c>
      <c r="E1170" s="112">
        <v>10.7</v>
      </c>
      <c r="F1170" s="349"/>
      <c r="G1170" s="47"/>
      <c r="H1170" s="349"/>
      <c r="I1170" s="47"/>
      <c r="J1170" s="335"/>
      <c r="K1170" s="197"/>
    </row>
    <row r="1171" spans="1:11" x14ac:dyDescent="0.25">
      <c r="A1171" s="1"/>
      <c r="B1171" s="406" t="s">
        <v>563</v>
      </c>
      <c r="C1171" s="67"/>
      <c r="D1171" s="400"/>
      <c r="E1171" s="112"/>
      <c r="F1171" s="349"/>
      <c r="G1171" s="47"/>
      <c r="H1171" s="349"/>
      <c r="I1171" s="47"/>
      <c r="J1171" s="335"/>
      <c r="K1171" s="197"/>
    </row>
    <row r="1172" spans="1:11" x14ac:dyDescent="0.25">
      <c r="A1172" s="1"/>
      <c r="B1172" s="341" t="s">
        <v>72</v>
      </c>
      <c r="C1172" s="67"/>
      <c r="D1172" s="349">
        <v>78.5</v>
      </c>
      <c r="E1172" s="112">
        <v>78.5</v>
      </c>
      <c r="F1172" s="349"/>
      <c r="G1172" s="47"/>
      <c r="H1172" s="349"/>
      <c r="I1172" s="47"/>
      <c r="J1172" s="335"/>
      <c r="K1172" s="197"/>
    </row>
    <row r="1173" spans="1:11" x14ac:dyDescent="0.25">
      <c r="A1173" s="1"/>
      <c r="B1173" s="341" t="s">
        <v>216</v>
      </c>
      <c r="C1173" s="67"/>
      <c r="D1173" s="349">
        <v>15</v>
      </c>
      <c r="E1173" s="112">
        <v>15</v>
      </c>
      <c r="F1173" s="349"/>
      <c r="G1173" s="47"/>
      <c r="H1173" s="349"/>
      <c r="I1173" s="47"/>
      <c r="J1173" s="335"/>
      <c r="K1173" s="197"/>
    </row>
    <row r="1174" spans="1:11" x14ac:dyDescent="0.25">
      <c r="A1174" s="1"/>
      <c r="B1174" s="341" t="s">
        <v>305</v>
      </c>
      <c r="C1174" s="67"/>
      <c r="D1174" s="400">
        <v>18</v>
      </c>
      <c r="E1174" s="112">
        <v>15</v>
      </c>
      <c r="F1174" s="349"/>
      <c r="G1174" s="47"/>
      <c r="H1174" s="349"/>
      <c r="I1174" s="47"/>
      <c r="J1174" s="335"/>
      <c r="K1174" s="197"/>
    </row>
    <row r="1175" spans="1:11" x14ac:dyDescent="0.25">
      <c r="A1175" s="1"/>
      <c r="B1175" s="406" t="s">
        <v>562</v>
      </c>
      <c r="C1175" s="67"/>
      <c r="D1175" s="400"/>
      <c r="E1175" s="112"/>
      <c r="F1175" s="349"/>
      <c r="G1175" s="47"/>
      <c r="H1175" s="349"/>
      <c r="I1175" s="47"/>
      <c r="J1175" s="335"/>
      <c r="K1175" s="197"/>
    </row>
    <row r="1176" spans="1:11" x14ac:dyDescent="0.25">
      <c r="A1176" s="1"/>
      <c r="B1176" s="341" t="s">
        <v>31</v>
      </c>
      <c r="C1176" s="67"/>
      <c r="D1176" s="349">
        <v>4.25</v>
      </c>
      <c r="E1176" s="47">
        <v>4.25</v>
      </c>
      <c r="F1176" s="349"/>
      <c r="G1176" s="47"/>
      <c r="H1176" s="349"/>
      <c r="I1176" s="47"/>
      <c r="J1176" s="335"/>
      <c r="K1176" s="197"/>
    </row>
    <row r="1177" spans="1:11" x14ac:dyDescent="0.25">
      <c r="A1177" s="1"/>
      <c r="B1177" s="350" t="s">
        <v>50</v>
      </c>
      <c r="C1177" s="67"/>
      <c r="D1177" s="349">
        <v>7.8</v>
      </c>
      <c r="E1177" s="47">
        <v>7.8</v>
      </c>
      <c r="F1177" s="349"/>
      <c r="G1177" s="47"/>
      <c r="H1177" s="349"/>
      <c r="I1177" s="47"/>
      <c r="J1177" s="335"/>
      <c r="K1177" s="197"/>
    </row>
    <row r="1178" spans="1:11" x14ac:dyDescent="0.25">
      <c r="A1178" s="1"/>
      <c r="B1178" s="341" t="s">
        <v>216</v>
      </c>
      <c r="C1178" s="67"/>
      <c r="D1178" s="349">
        <v>4.25</v>
      </c>
      <c r="E1178" s="47">
        <v>4.25</v>
      </c>
      <c r="F1178" s="349"/>
      <c r="G1178" s="47"/>
      <c r="H1178" s="349"/>
      <c r="I1178" s="47"/>
      <c r="J1178" s="335"/>
      <c r="K1178" s="197"/>
    </row>
    <row r="1179" spans="1:11" x14ac:dyDescent="0.25">
      <c r="A1179" s="1" t="s">
        <v>564</v>
      </c>
      <c r="B1179" s="341"/>
      <c r="C1179" s="47" t="s">
        <v>565</v>
      </c>
      <c r="D1179" s="349"/>
      <c r="E1179" s="47"/>
      <c r="F1179" s="349">
        <v>0.08</v>
      </c>
      <c r="G1179" s="47">
        <v>0.05</v>
      </c>
      <c r="H1179" s="349">
        <v>5.99</v>
      </c>
      <c r="I1179" s="47">
        <v>24.35</v>
      </c>
      <c r="J1179" s="349">
        <v>1.02</v>
      </c>
      <c r="K1179" s="197" t="s">
        <v>310</v>
      </c>
    </row>
    <row r="1180" spans="1:11" x14ac:dyDescent="0.25">
      <c r="A1180" s="1"/>
      <c r="B1180" s="341" t="s">
        <v>207</v>
      </c>
      <c r="C1180" s="343"/>
      <c r="D1180" s="349">
        <v>0.45</v>
      </c>
      <c r="E1180" s="47">
        <v>0.45</v>
      </c>
      <c r="F1180" s="349"/>
      <c r="G1180" s="47"/>
      <c r="H1180" s="349"/>
      <c r="I1180" s="47"/>
      <c r="J1180" s="349"/>
      <c r="K1180" s="197"/>
    </row>
    <row r="1181" spans="1:11" x14ac:dyDescent="0.25">
      <c r="A1181" s="1"/>
      <c r="B1181" s="341" t="s">
        <v>59</v>
      </c>
      <c r="C1181" s="343"/>
      <c r="D1181" s="349">
        <v>6</v>
      </c>
      <c r="E1181" s="47">
        <v>6</v>
      </c>
      <c r="F1181" s="349"/>
      <c r="G1181" s="47"/>
      <c r="H1181" s="349"/>
      <c r="I1181" s="47"/>
      <c r="J1181" s="349"/>
      <c r="K1181" s="197"/>
    </row>
    <row r="1182" spans="1:11" x14ac:dyDescent="0.25">
      <c r="A1182" s="1"/>
      <c r="B1182" s="341" t="s">
        <v>566</v>
      </c>
      <c r="C1182" s="343"/>
      <c r="D1182" s="349">
        <v>11.4</v>
      </c>
      <c r="E1182" s="47">
        <v>10</v>
      </c>
      <c r="F1182" s="349"/>
      <c r="G1182" s="47"/>
      <c r="H1182" s="349"/>
      <c r="I1182" s="47"/>
      <c r="J1182" s="349"/>
      <c r="K1182" s="197"/>
    </row>
    <row r="1183" spans="1:11" x14ac:dyDescent="0.25">
      <c r="A1183" s="1"/>
      <c r="B1183" s="341" t="s">
        <v>28</v>
      </c>
      <c r="C1183" s="343"/>
      <c r="D1183" s="349">
        <v>180</v>
      </c>
      <c r="E1183" s="47">
        <v>180</v>
      </c>
      <c r="F1183" s="349"/>
      <c r="G1183" s="47"/>
      <c r="H1183" s="349"/>
      <c r="I1183" s="47"/>
      <c r="J1183" s="349"/>
      <c r="K1183" s="197"/>
    </row>
    <row r="1184" spans="1:11" ht="16.5" thickBot="1" x14ac:dyDescent="0.3">
      <c r="A1184" s="68" t="s">
        <v>355</v>
      </c>
      <c r="B1184" s="366"/>
      <c r="C1184" s="327">
        <v>200</v>
      </c>
      <c r="D1184" s="367">
        <v>200</v>
      </c>
      <c r="E1184" s="368">
        <v>200</v>
      </c>
      <c r="F1184" s="369">
        <v>1</v>
      </c>
      <c r="G1184" s="70"/>
      <c r="H1184" s="369">
        <v>20.2</v>
      </c>
      <c r="I1184" s="70">
        <v>84.44</v>
      </c>
      <c r="J1184" s="369">
        <v>4</v>
      </c>
      <c r="K1184" s="407" t="s">
        <v>567</v>
      </c>
    </row>
    <row r="1185" spans="1:11" ht="16.5" thickBot="1" x14ac:dyDescent="0.3">
      <c r="A1185" s="50" t="s">
        <v>37</v>
      </c>
      <c r="B1185" s="380"/>
      <c r="C1185" s="408">
        <v>546</v>
      </c>
      <c r="D1185" s="409"/>
      <c r="E1185" s="408"/>
      <c r="F1185" s="54">
        <f>F1166+F1179+F1184</f>
        <v>19.52</v>
      </c>
      <c r="G1185" s="54">
        <f t="shared" ref="G1185:J1185" si="38">G1166+G1179+G1184</f>
        <v>11.010000000000002</v>
      </c>
      <c r="H1185" s="54">
        <f t="shared" si="38"/>
        <v>84.55</v>
      </c>
      <c r="I1185" s="54">
        <f t="shared" si="38"/>
        <v>512.79</v>
      </c>
      <c r="J1185" s="54">
        <f t="shared" si="38"/>
        <v>5.0199999999999996</v>
      </c>
      <c r="K1185" s="410"/>
    </row>
    <row r="1186" spans="1:11" ht="16.5" thickBot="1" x14ac:dyDescent="0.3">
      <c r="A1186" s="50" t="s">
        <v>60</v>
      </c>
      <c r="B1186" s="95"/>
      <c r="C1186" s="411">
        <f>C1125+C1128+C1164+C1185</f>
        <v>1847</v>
      </c>
      <c r="D1186" s="411"/>
      <c r="E1186" s="411"/>
      <c r="F1186" s="191">
        <f>F1125+F1128+F1164+F1185</f>
        <v>66.38987854537892</v>
      </c>
      <c r="G1186" s="191">
        <f>G1125+G1128+G1164+G1185</f>
        <v>88.808354864923601</v>
      </c>
      <c r="H1186" s="191">
        <f>H1125+H1128+H1164+H1185</f>
        <v>271.30122083176843</v>
      </c>
      <c r="I1186" s="191">
        <f>I1125+I1128+I1164+I1185</f>
        <v>2172.1517140890478</v>
      </c>
      <c r="J1186" s="191">
        <f>J1125+J1128+J1164+J1185</f>
        <v>37.090000000000003</v>
      </c>
      <c r="K1186" s="412"/>
    </row>
    <row r="1187" spans="1:11" ht="16.5" thickBot="1" x14ac:dyDescent="0.3">
      <c r="A1187" s="50" t="s">
        <v>568</v>
      </c>
      <c r="B1187" s="95"/>
      <c r="C1187" s="239">
        <f>C117+C212+C319+C420+C513+C615+C716+C816+C900+C983+C1103+C1186</f>
        <v>21821</v>
      </c>
      <c r="D1187" s="239"/>
      <c r="E1187" s="239"/>
      <c r="F1187" s="2">
        <f>F117+F212+F319+F420+F513+F615+F716+F816+F900+F983+F1103+F1186</f>
        <v>715.53482759527435</v>
      </c>
      <c r="G1187" s="2">
        <f>G117+G212+G319+G420+G513+G615+G716+G816+G900+G983+G1103+G1186</f>
        <v>762.79503315043371</v>
      </c>
      <c r="H1187" s="2">
        <f>H117+H212+H319+H420+H513+H615+H716+H816+H900+H983+H1103+H1186</f>
        <v>2729.5488309130315</v>
      </c>
      <c r="I1187" s="2">
        <f>I117+I212+I319+I420+I513+I615+I716+I816+I900+I983+I1103+I1186</f>
        <v>20870.321896079284</v>
      </c>
      <c r="J1187" s="2">
        <f>J117+J212+J319+J420+J513+J615+J716+J816+J900+J983+J1103+J1186</f>
        <v>531.01499999999999</v>
      </c>
      <c r="K1187" s="353"/>
    </row>
    <row r="1188" spans="1:11" ht="16.5" thickBot="1" x14ac:dyDescent="0.3">
      <c r="A1188" s="810" t="s">
        <v>357</v>
      </c>
      <c r="B1188" s="811"/>
      <c r="C1188" s="241">
        <f>C1187/12</f>
        <v>1818.4166666666667</v>
      </c>
      <c r="D1188" s="241"/>
      <c r="E1188" s="241"/>
      <c r="F1188" s="240">
        <f t="shared" ref="F1188:J1188" si="39">F1187/12</f>
        <v>59.627902299606198</v>
      </c>
      <c r="G1188" s="240">
        <f t="shared" si="39"/>
        <v>63.566252762536145</v>
      </c>
      <c r="H1188" s="240">
        <f t="shared" si="39"/>
        <v>227.46240257608596</v>
      </c>
      <c r="I1188" s="240">
        <f t="shared" si="39"/>
        <v>1739.1934913399402</v>
      </c>
      <c r="J1188" s="240">
        <f t="shared" si="39"/>
        <v>44.251249999999999</v>
      </c>
      <c r="K1188" s="39"/>
    </row>
    <row r="1189" spans="1:11" x14ac:dyDescent="0.25">
      <c r="A1189" s="15"/>
      <c r="F1189" s="48"/>
      <c r="G1189" s="48"/>
      <c r="H1189" s="48"/>
      <c r="I1189" s="48"/>
    </row>
    <row r="1190" spans="1:11" x14ac:dyDescent="0.25">
      <c r="F1190" s="48"/>
      <c r="G1190" s="48"/>
      <c r="H1190" s="48"/>
      <c r="I1190" s="61"/>
    </row>
    <row r="1191" spans="1:11" x14ac:dyDescent="0.25">
      <c r="E1191" s="98"/>
      <c r="F1191" s="48"/>
      <c r="G1191" s="48"/>
      <c r="H1191" s="48"/>
      <c r="I1191" s="48"/>
    </row>
    <row r="1192" spans="1:11" x14ac:dyDescent="0.25">
      <c r="E1192" s="98"/>
      <c r="F1192" s="48"/>
      <c r="G1192" s="48"/>
      <c r="H1192" s="48"/>
      <c r="I1192" s="48"/>
    </row>
    <row r="1193" spans="1:11" x14ac:dyDescent="0.25">
      <c r="E1193" s="98"/>
      <c r="F1193" s="48"/>
      <c r="G1193" s="48"/>
      <c r="H1193" s="48"/>
      <c r="I1193" s="48"/>
    </row>
    <row r="1194" spans="1:11" x14ac:dyDescent="0.25">
      <c r="E1194" s="98"/>
      <c r="F1194" s="48"/>
      <c r="G1194" s="48"/>
      <c r="H1194" s="48"/>
      <c r="I1194" s="48"/>
    </row>
    <row r="1195" spans="1:11" x14ac:dyDescent="0.25">
      <c r="E1195" s="98"/>
      <c r="F1195" s="48"/>
      <c r="G1195" s="48"/>
      <c r="H1195" s="48"/>
      <c r="I1195" s="48"/>
    </row>
    <row r="1196" spans="1:11" x14ac:dyDescent="0.25">
      <c r="E1196" s="98"/>
      <c r="F1196" s="48"/>
      <c r="G1196" s="48"/>
      <c r="H1196" s="48"/>
      <c r="I1196" s="48"/>
    </row>
    <row r="1197" spans="1:11" x14ac:dyDescent="0.25">
      <c r="F1197" s="48"/>
      <c r="G1197" s="48"/>
      <c r="H1197" s="48"/>
      <c r="I1197" s="48"/>
    </row>
    <row r="1198" spans="1:11" x14ac:dyDescent="0.25">
      <c r="A1198" s="15"/>
      <c r="F1198" s="61"/>
      <c r="G1198" s="61"/>
      <c r="H1198" s="61"/>
      <c r="I1198" s="61"/>
    </row>
    <row r="1199" spans="1:11" x14ac:dyDescent="0.25">
      <c r="A1199" s="15"/>
      <c r="F1199" s="61"/>
      <c r="G1199" s="61"/>
      <c r="H1199" s="61"/>
      <c r="I1199" s="61"/>
    </row>
    <row r="1200" spans="1:11" x14ac:dyDescent="0.25">
      <c r="A1200" s="15"/>
      <c r="F1200" s="61"/>
      <c r="G1200" s="61"/>
      <c r="H1200" s="61"/>
      <c r="I1200" s="61"/>
    </row>
    <row r="1201" spans="1:9" x14ac:dyDescent="0.25">
      <c r="A1201" s="15"/>
      <c r="F1201" s="61"/>
      <c r="G1201" s="61"/>
      <c r="H1201" s="61"/>
      <c r="I1201" s="61"/>
    </row>
    <row r="1202" spans="1:9" x14ac:dyDescent="0.25">
      <c r="F1202" s="48"/>
      <c r="G1202" s="48"/>
      <c r="H1202" s="48"/>
      <c r="I1202" s="48"/>
    </row>
    <row r="1203" spans="1:9" x14ac:dyDescent="0.25">
      <c r="A1203" s="15"/>
      <c r="F1203" s="48"/>
      <c r="G1203" s="48"/>
      <c r="H1203" s="48"/>
      <c r="I1203" s="48"/>
    </row>
    <row r="1204" spans="1:9" x14ac:dyDescent="0.25">
      <c r="F1204" s="48"/>
      <c r="G1204" s="48"/>
      <c r="H1204" s="48"/>
      <c r="I1204" s="48"/>
    </row>
    <row r="1205" spans="1:9" x14ac:dyDescent="0.25">
      <c r="F1205" s="48"/>
      <c r="G1205" s="48"/>
      <c r="H1205" s="48"/>
      <c r="I1205" s="48"/>
    </row>
    <row r="1206" spans="1:9" x14ac:dyDescent="0.25">
      <c r="F1206" s="48"/>
      <c r="G1206" s="48"/>
      <c r="H1206" s="48"/>
      <c r="I1206" s="48"/>
    </row>
    <row r="1207" spans="1:9" x14ac:dyDescent="0.25">
      <c r="A1207" s="15"/>
      <c r="F1207" s="61"/>
      <c r="G1207" s="61"/>
      <c r="H1207" s="61"/>
      <c r="I1207" s="61"/>
    </row>
    <row r="1208" spans="1:9" x14ac:dyDescent="0.25">
      <c r="A1208" s="15"/>
      <c r="F1208" s="61"/>
      <c r="G1208" s="61"/>
      <c r="H1208" s="61"/>
      <c r="I1208" s="61"/>
    </row>
    <row r="1209" spans="1:9" x14ac:dyDescent="0.25">
      <c r="A1209" s="15"/>
      <c r="F1209" s="61"/>
      <c r="G1209" s="61"/>
      <c r="H1209" s="61"/>
      <c r="I1209" s="61"/>
    </row>
    <row r="1210" spans="1:9" x14ac:dyDescent="0.25">
      <c r="A1210" s="15"/>
      <c r="F1210" s="48"/>
      <c r="G1210" s="48"/>
      <c r="H1210" s="48"/>
      <c r="I1210" s="48"/>
    </row>
    <row r="1211" spans="1:9" x14ac:dyDescent="0.25">
      <c r="A1211" s="15"/>
      <c r="B1211" s="15"/>
      <c r="C1211" s="15"/>
      <c r="D1211" s="16"/>
      <c r="E1211" s="16"/>
      <c r="F1211" s="61"/>
      <c r="G1211" s="61"/>
      <c r="H1211" s="61"/>
      <c r="I1211" s="61"/>
    </row>
    <row r="1212" spans="1:9" x14ac:dyDescent="0.25">
      <c r="E1212" s="98"/>
      <c r="F1212" s="48"/>
      <c r="G1212" s="48"/>
      <c r="H1212" s="48"/>
      <c r="I1212" s="48"/>
    </row>
    <row r="1213" spans="1:9" x14ac:dyDescent="0.25">
      <c r="F1213" s="48"/>
      <c r="G1213" s="48"/>
      <c r="H1213" s="48"/>
      <c r="I1213" s="48"/>
    </row>
    <row r="1214" spans="1:9" x14ac:dyDescent="0.25">
      <c r="F1214" s="48"/>
      <c r="G1214" s="48"/>
      <c r="H1214" s="48"/>
      <c r="I1214" s="48"/>
    </row>
    <row r="1215" spans="1:9" x14ac:dyDescent="0.25">
      <c r="F1215" s="48"/>
      <c r="G1215" s="48"/>
      <c r="H1215" s="48"/>
      <c r="I1215" s="48"/>
    </row>
    <row r="1217" spans="1:9" x14ac:dyDescent="0.25">
      <c r="A1217" s="15"/>
      <c r="F1217" s="16"/>
      <c r="G1217" s="16"/>
      <c r="H1217" s="16"/>
      <c r="I1217" s="16"/>
    </row>
    <row r="1224" spans="1:9" x14ac:dyDescent="0.25">
      <c r="C1224" s="15"/>
      <c r="D1224" s="16"/>
    </row>
    <row r="1225" spans="1:9" x14ac:dyDescent="0.25">
      <c r="A1225" s="15"/>
      <c r="B1225" s="15"/>
    </row>
    <row r="1226" spans="1:9" x14ac:dyDescent="0.25">
      <c r="E1226" s="98"/>
      <c r="F1226" s="48"/>
      <c r="G1226" s="48"/>
      <c r="H1226" s="48"/>
      <c r="I1226" s="48"/>
    </row>
    <row r="1227" spans="1:9" x14ac:dyDescent="0.25">
      <c r="E1227" s="98"/>
      <c r="F1227" s="48"/>
      <c r="G1227" s="48"/>
      <c r="H1227" s="48"/>
      <c r="I1227" s="48"/>
    </row>
    <row r="1228" spans="1:9" x14ac:dyDescent="0.25">
      <c r="E1228" s="98"/>
      <c r="F1228" s="48"/>
      <c r="G1228" s="48"/>
      <c r="H1228" s="48"/>
      <c r="I1228" s="48"/>
    </row>
    <row r="1229" spans="1:9" x14ac:dyDescent="0.25">
      <c r="E1229" s="98"/>
      <c r="F1229" s="48"/>
      <c r="G1229" s="48"/>
      <c r="H1229" s="48"/>
      <c r="I1229" s="48"/>
    </row>
    <row r="1230" spans="1:9" x14ac:dyDescent="0.25">
      <c r="F1230" s="48"/>
      <c r="G1230" s="48"/>
      <c r="H1230" s="48"/>
      <c r="I1230" s="48"/>
    </row>
    <row r="1231" spans="1:9" x14ac:dyDescent="0.25">
      <c r="F1231" s="48"/>
      <c r="G1231" s="48"/>
      <c r="H1231" s="48"/>
      <c r="I1231" s="48"/>
    </row>
    <row r="1232" spans="1:9" x14ac:dyDescent="0.25">
      <c r="A1232" s="15"/>
      <c r="B1232" s="15"/>
      <c r="C1232" s="15"/>
      <c r="D1232" s="16"/>
      <c r="E1232" s="16"/>
      <c r="F1232" s="61"/>
      <c r="G1232" s="61"/>
      <c r="H1232" s="61"/>
      <c r="I1232" s="61"/>
    </row>
    <row r="1233" spans="1:9" x14ac:dyDescent="0.25">
      <c r="A1233" s="15"/>
      <c r="B1233" s="15"/>
      <c r="C1233" s="15"/>
      <c r="D1233" s="16"/>
      <c r="E1233" s="16"/>
      <c r="F1233" s="61"/>
      <c r="G1233" s="61"/>
      <c r="H1233" s="61"/>
      <c r="I1233" s="61"/>
    </row>
    <row r="1234" spans="1:9" x14ac:dyDescent="0.25">
      <c r="F1234" s="48"/>
      <c r="G1234" s="48"/>
      <c r="H1234" s="48"/>
      <c r="I1234" s="48"/>
    </row>
    <row r="1235" spans="1:9" x14ac:dyDescent="0.25">
      <c r="A1235" s="15"/>
      <c r="F1235" s="48"/>
      <c r="G1235" s="48"/>
      <c r="H1235" s="48"/>
      <c r="I1235" s="48"/>
    </row>
    <row r="1236" spans="1:9" x14ac:dyDescent="0.25">
      <c r="E1236" s="98"/>
      <c r="F1236" s="48"/>
      <c r="G1236" s="48"/>
      <c r="H1236" s="48"/>
      <c r="I1236" s="48"/>
    </row>
    <row r="1237" spans="1:9" x14ac:dyDescent="0.25">
      <c r="E1237" s="98"/>
      <c r="F1237" s="48"/>
      <c r="G1237" s="48"/>
      <c r="H1237" s="48"/>
      <c r="I1237" s="48"/>
    </row>
    <row r="1238" spans="1:9" x14ac:dyDescent="0.25">
      <c r="E1238" s="98"/>
      <c r="F1238" s="48"/>
      <c r="G1238" s="48"/>
      <c r="H1238" s="48"/>
      <c r="I1238" s="48"/>
    </row>
    <row r="1239" spans="1:9" x14ac:dyDescent="0.25">
      <c r="E1239" s="98"/>
      <c r="F1239" s="48"/>
      <c r="G1239" s="48"/>
      <c r="H1239" s="48"/>
      <c r="I1239" s="48"/>
    </row>
    <row r="1240" spans="1:9" x14ac:dyDescent="0.25">
      <c r="E1240" s="98"/>
      <c r="F1240" s="48"/>
      <c r="G1240" s="48"/>
      <c r="H1240" s="48"/>
      <c r="I1240" s="48"/>
    </row>
    <row r="1241" spans="1:9" x14ac:dyDescent="0.25">
      <c r="E1241" s="98"/>
      <c r="F1241" s="48"/>
      <c r="G1241" s="48"/>
      <c r="H1241" s="48"/>
      <c r="I1241" s="48"/>
    </row>
    <row r="1242" spans="1:9" x14ac:dyDescent="0.25">
      <c r="E1242" s="98"/>
      <c r="F1242" s="48"/>
      <c r="G1242" s="48"/>
      <c r="H1242" s="48"/>
      <c r="I1242" s="48"/>
    </row>
    <row r="1243" spans="1:9" x14ac:dyDescent="0.25">
      <c r="F1243" s="48"/>
      <c r="G1243" s="48"/>
      <c r="H1243" s="48"/>
      <c r="I1243" s="48"/>
    </row>
    <row r="1244" spans="1:9" x14ac:dyDescent="0.25">
      <c r="A1244" s="15"/>
      <c r="F1244" s="61"/>
      <c r="G1244" s="61"/>
      <c r="H1244" s="61"/>
      <c r="I1244" s="61"/>
    </row>
    <row r="1245" spans="1:9" x14ac:dyDescent="0.25">
      <c r="A1245" s="15"/>
      <c r="F1245" s="61"/>
      <c r="G1245" s="61"/>
      <c r="H1245" s="61"/>
      <c r="I1245" s="61"/>
    </row>
    <row r="1246" spans="1:9" x14ac:dyDescent="0.25">
      <c r="F1246" s="48"/>
      <c r="G1246" s="48"/>
      <c r="H1246" s="48"/>
      <c r="I1246" s="48"/>
    </row>
    <row r="1247" spans="1:9" x14ac:dyDescent="0.25">
      <c r="A1247" s="15"/>
      <c r="F1247" s="48"/>
      <c r="G1247" s="48"/>
      <c r="H1247" s="48"/>
      <c r="I1247" s="48"/>
    </row>
    <row r="1248" spans="1:9" x14ac:dyDescent="0.25">
      <c r="F1248" s="48"/>
      <c r="G1248" s="48"/>
      <c r="H1248" s="48"/>
      <c r="I1248" s="48"/>
    </row>
    <row r="1249" spans="1:9" x14ac:dyDescent="0.25">
      <c r="F1249" s="48"/>
      <c r="G1249" s="48"/>
      <c r="H1249" s="48"/>
      <c r="I1249" s="48"/>
    </row>
    <row r="1250" spans="1:9" x14ac:dyDescent="0.25">
      <c r="F1250" s="48"/>
      <c r="G1250" s="48"/>
      <c r="H1250" s="48"/>
      <c r="I1250" s="48"/>
    </row>
    <row r="1251" spans="1:9" x14ac:dyDescent="0.25">
      <c r="A1251" s="15"/>
      <c r="F1251" s="61"/>
      <c r="G1251" s="61"/>
      <c r="H1251" s="61"/>
      <c r="I1251" s="61"/>
    </row>
    <row r="1252" spans="1:9" x14ac:dyDescent="0.25">
      <c r="F1252" s="48"/>
      <c r="G1252" s="48"/>
      <c r="H1252" s="48"/>
      <c r="I1252" s="48"/>
    </row>
    <row r="1253" spans="1:9" x14ac:dyDescent="0.25">
      <c r="A1253" s="15"/>
      <c r="F1253" s="48"/>
      <c r="G1253" s="48"/>
      <c r="H1253" s="48"/>
      <c r="I1253" s="48"/>
    </row>
    <row r="1254" spans="1:9" x14ac:dyDescent="0.25">
      <c r="F1254" s="48"/>
      <c r="G1254" s="48"/>
      <c r="H1254" s="48"/>
      <c r="I1254" s="48"/>
    </row>
    <row r="1255" spans="1:9" x14ac:dyDescent="0.25">
      <c r="A1255" s="15"/>
      <c r="B1255" s="15"/>
      <c r="C1255" s="15"/>
      <c r="D1255" s="16"/>
      <c r="E1255" s="16"/>
      <c r="F1255" s="61"/>
      <c r="G1255" s="61"/>
      <c r="H1255" s="61"/>
      <c r="I1255" s="61"/>
    </row>
    <row r="1256" spans="1:9" x14ac:dyDescent="0.25">
      <c r="E1256" s="98"/>
    </row>
    <row r="1257" spans="1:9" x14ac:dyDescent="0.25">
      <c r="E1257" s="98"/>
    </row>
    <row r="1261" spans="1:9" x14ac:dyDescent="0.25">
      <c r="A1261" s="15"/>
      <c r="F1261" s="16"/>
      <c r="G1261" s="16"/>
      <c r="H1261" s="16"/>
      <c r="I1261" s="16"/>
    </row>
    <row r="1263" spans="1:9" x14ac:dyDescent="0.25">
      <c r="A1263" s="15"/>
      <c r="B1263" s="15"/>
    </row>
    <row r="1266" spans="1:9" x14ac:dyDescent="0.25">
      <c r="A1266" s="15"/>
      <c r="B1266" s="15"/>
      <c r="C1266" s="15"/>
      <c r="D1266" s="16"/>
      <c r="E1266" s="16"/>
      <c r="F1266" s="16"/>
      <c r="G1266" s="16"/>
      <c r="H1266" s="16"/>
      <c r="I1266" s="16"/>
    </row>
    <row r="1270" spans="1:9" x14ac:dyDescent="0.25">
      <c r="C1270" s="17"/>
    </row>
    <row r="1274" spans="1:9" x14ac:dyDescent="0.25">
      <c r="C1274" s="17"/>
    </row>
    <row r="1279" spans="1:9" x14ac:dyDescent="0.25">
      <c r="E1279" s="9"/>
    </row>
  </sheetData>
  <autoFilter ref="A1:K1279"/>
  <mergeCells count="17">
    <mergeCell ref="K903:K904"/>
    <mergeCell ref="C515:F515"/>
    <mergeCell ref="F516:H516"/>
    <mergeCell ref="F720:H721"/>
    <mergeCell ref="A899:B899"/>
    <mergeCell ref="A900:B900"/>
    <mergeCell ref="A1188:B1188"/>
    <mergeCell ref="F215:H216"/>
    <mergeCell ref="F10:H10"/>
    <mergeCell ref="F619:H620"/>
    <mergeCell ref="F120:H121"/>
    <mergeCell ref="F322:H322"/>
    <mergeCell ref="F819:H820"/>
    <mergeCell ref="F903:H904"/>
    <mergeCell ref="F986:H986"/>
    <mergeCell ref="F1106:H1106"/>
    <mergeCell ref="F424:H424"/>
  </mergeCells>
  <pageMargins left="0" right="0" top="0" bottom="0" header="0.31496062992125984" footer="0.31496062992125984"/>
  <pageSetup paperSize="9" scale="5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3"/>
  <sheetViews>
    <sheetView workbookViewId="0">
      <selection activeCell="D6" sqref="D6"/>
    </sheetView>
  </sheetViews>
  <sheetFormatPr defaultRowHeight="15.75" x14ac:dyDescent="0.25"/>
  <cols>
    <col min="1" max="1" width="27.5703125" style="9" customWidth="1"/>
    <col min="2" max="2" width="25.28515625" style="184" customWidth="1"/>
    <col min="3" max="3" width="27.5703125" style="184" customWidth="1"/>
    <col min="4" max="4" width="29.85546875" style="184" customWidth="1"/>
    <col min="5" max="5" width="27.140625" style="184" customWidth="1"/>
    <col min="6" max="6" width="26.140625" style="184" customWidth="1"/>
    <col min="7" max="7" width="32.42578125" style="184" customWidth="1"/>
    <col min="8" max="16384" width="9.140625" style="184"/>
  </cols>
  <sheetData>
    <row r="1" spans="1:6" x14ac:dyDescent="0.25">
      <c r="A1" s="829" t="s">
        <v>583</v>
      </c>
      <c r="B1" s="829"/>
      <c r="C1" s="829"/>
      <c r="D1" s="829"/>
      <c r="E1" s="829"/>
    </row>
    <row r="2" spans="1:6" s="289" customFormat="1" x14ac:dyDescent="0.25">
      <c r="A2" s="229" t="s">
        <v>4</v>
      </c>
      <c r="B2" s="229" t="s">
        <v>61</v>
      </c>
      <c r="C2" s="229" t="s">
        <v>76</v>
      </c>
      <c r="D2" s="229" t="s">
        <v>84</v>
      </c>
      <c r="E2" s="229" t="s">
        <v>90</v>
      </c>
      <c r="F2" s="229" t="s">
        <v>220</v>
      </c>
    </row>
    <row r="3" spans="1:6" s="289" customFormat="1" ht="31.5" x14ac:dyDescent="0.25">
      <c r="A3" s="227" t="s">
        <v>349</v>
      </c>
      <c r="B3" s="227" t="s">
        <v>349</v>
      </c>
      <c r="C3" s="227" t="s">
        <v>349</v>
      </c>
      <c r="D3" s="227" t="s">
        <v>349</v>
      </c>
      <c r="E3" s="227" t="s">
        <v>349</v>
      </c>
      <c r="F3" s="227" t="s">
        <v>349</v>
      </c>
    </row>
    <row r="4" spans="1:6" s="289" customFormat="1" x14ac:dyDescent="0.25">
      <c r="A4" s="826" t="s">
        <v>23</v>
      </c>
      <c r="B4" s="827"/>
      <c r="C4" s="827"/>
      <c r="D4" s="827"/>
      <c r="E4" s="827"/>
      <c r="F4" s="827"/>
    </row>
    <row r="5" spans="1:6" s="289" customFormat="1" ht="47.25" x14ac:dyDescent="0.25">
      <c r="A5" s="227" t="s">
        <v>232</v>
      </c>
      <c r="B5" s="227" t="s">
        <v>243</v>
      </c>
      <c r="C5" s="227" t="s">
        <v>271</v>
      </c>
      <c r="D5" s="227" t="s">
        <v>242</v>
      </c>
      <c r="E5" s="227" t="s">
        <v>323</v>
      </c>
      <c r="F5" s="227" t="s">
        <v>244</v>
      </c>
    </row>
    <row r="6" spans="1:6" s="289" customFormat="1" ht="31.5" x14ac:dyDescent="0.25">
      <c r="A6" s="227" t="s">
        <v>32</v>
      </c>
      <c r="B6" s="227" t="s">
        <v>65</v>
      </c>
      <c r="C6" s="228" t="s">
        <v>79</v>
      </c>
      <c r="D6" s="227" t="s">
        <v>32</v>
      </c>
      <c r="E6" s="227" t="s">
        <v>65</v>
      </c>
      <c r="F6" s="228" t="s">
        <v>79</v>
      </c>
    </row>
    <row r="7" spans="1:6" s="289" customFormat="1" ht="31.5" x14ac:dyDescent="0.25">
      <c r="A7" s="227" t="s">
        <v>174</v>
      </c>
      <c r="B7" s="227" t="s">
        <v>179</v>
      </c>
      <c r="C7" s="227" t="s">
        <v>179</v>
      </c>
      <c r="D7" s="227" t="s">
        <v>174</v>
      </c>
      <c r="E7" s="227" t="s">
        <v>179</v>
      </c>
      <c r="F7" s="227" t="s">
        <v>174</v>
      </c>
    </row>
    <row r="8" spans="1:6" s="289" customFormat="1" x14ac:dyDescent="0.25">
      <c r="A8" s="229" t="s">
        <v>37</v>
      </c>
      <c r="B8" s="229" t="s">
        <v>37</v>
      </c>
      <c r="C8" s="229" t="s">
        <v>37</v>
      </c>
      <c r="D8" s="229" t="s">
        <v>37</v>
      </c>
      <c r="E8" s="229" t="s">
        <v>37</v>
      </c>
      <c r="F8" s="229" t="s">
        <v>37</v>
      </c>
    </row>
    <row r="9" spans="1:6" s="289" customFormat="1" x14ac:dyDescent="0.25">
      <c r="A9" s="826" t="s">
        <v>38</v>
      </c>
      <c r="B9" s="827"/>
      <c r="C9" s="827"/>
      <c r="D9" s="827"/>
      <c r="E9" s="827"/>
      <c r="F9" s="827"/>
    </row>
    <row r="10" spans="1:6" s="289" customFormat="1" ht="30" customHeight="1" x14ac:dyDescent="0.25">
      <c r="A10" s="227" t="s">
        <v>343</v>
      </c>
      <c r="B10" s="227" t="s">
        <v>345</v>
      </c>
      <c r="C10" s="227" t="s">
        <v>347</v>
      </c>
      <c r="D10" s="227" t="s">
        <v>345</v>
      </c>
      <c r="E10" s="227" t="s">
        <v>343</v>
      </c>
      <c r="F10" s="227" t="s">
        <v>347</v>
      </c>
    </row>
    <row r="11" spans="1:6" s="289" customFormat="1" x14ac:dyDescent="0.25">
      <c r="A11" s="229" t="s">
        <v>37</v>
      </c>
      <c r="B11" s="229" t="s">
        <v>37</v>
      </c>
      <c r="C11" s="229" t="s">
        <v>37</v>
      </c>
      <c r="D11" s="229" t="s">
        <v>37</v>
      </c>
      <c r="E11" s="229" t="s">
        <v>37</v>
      </c>
      <c r="F11" s="229" t="s">
        <v>37</v>
      </c>
    </row>
    <row r="12" spans="1:6" s="289" customFormat="1" x14ac:dyDescent="0.25">
      <c r="A12" s="826" t="s">
        <v>39</v>
      </c>
      <c r="B12" s="827"/>
      <c r="C12" s="827"/>
      <c r="D12" s="827"/>
      <c r="E12" s="827"/>
      <c r="F12" s="827"/>
    </row>
    <row r="13" spans="1:6" s="289" customFormat="1" ht="36" customHeight="1" x14ac:dyDescent="0.25">
      <c r="A13" s="227" t="s">
        <v>444</v>
      </c>
      <c r="B13" s="230" t="s">
        <v>446</v>
      </c>
      <c r="C13" s="227" t="s">
        <v>491</v>
      </c>
      <c r="D13" s="230" t="s">
        <v>492</v>
      </c>
      <c r="E13" s="290" t="s">
        <v>493</v>
      </c>
      <c r="F13" s="230" t="s">
        <v>569</v>
      </c>
    </row>
    <row r="14" spans="1:6" s="289" customFormat="1" ht="74.25" customHeight="1" x14ac:dyDescent="0.25">
      <c r="A14" s="227" t="s">
        <v>301</v>
      </c>
      <c r="B14" s="227" t="s">
        <v>313</v>
      </c>
      <c r="C14" s="227" t="s">
        <v>429</v>
      </c>
      <c r="D14" s="231" t="s">
        <v>378</v>
      </c>
      <c r="E14" s="227" t="s">
        <v>406</v>
      </c>
      <c r="F14" s="227" t="s">
        <v>365</v>
      </c>
    </row>
    <row r="15" spans="1:6" s="289" customFormat="1" ht="47.25" x14ac:dyDescent="0.25">
      <c r="A15" s="227" t="s">
        <v>311</v>
      </c>
      <c r="B15" s="227" t="s">
        <v>316</v>
      </c>
      <c r="C15" s="227" t="s">
        <v>428</v>
      </c>
      <c r="D15" s="290" t="s">
        <v>390</v>
      </c>
      <c r="E15" s="227" t="s">
        <v>325</v>
      </c>
      <c r="F15" s="227" t="s">
        <v>399</v>
      </c>
    </row>
    <row r="16" spans="1:6" s="289" customFormat="1" ht="47.25" x14ac:dyDescent="0.25">
      <c r="A16" s="227" t="s">
        <v>182</v>
      </c>
      <c r="B16" s="291"/>
      <c r="C16" s="227" t="s">
        <v>337</v>
      </c>
      <c r="D16" s="228" t="s">
        <v>363</v>
      </c>
      <c r="E16" s="291"/>
      <c r="F16" s="227" t="s">
        <v>291</v>
      </c>
    </row>
    <row r="17" spans="1:6" s="289" customFormat="1" ht="28.5" customHeight="1" x14ac:dyDescent="0.25">
      <c r="A17" s="230" t="s">
        <v>262</v>
      </c>
      <c r="B17" s="227" t="s">
        <v>277</v>
      </c>
      <c r="C17" s="230" t="s">
        <v>258</v>
      </c>
      <c r="D17" s="227" t="s">
        <v>320</v>
      </c>
      <c r="E17" s="227" t="s">
        <v>327</v>
      </c>
      <c r="F17" s="230" t="s">
        <v>262</v>
      </c>
    </row>
    <row r="18" spans="1:6" s="289" customFormat="1" x14ac:dyDescent="0.25">
      <c r="A18" s="227" t="s">
        <v>175</v>
      </c>
      <c r="B18" s="227" t="s">
        <v>175</v>
      </c>
      <c r="C18" s="227" t="s">
        <v>175</v>
      </c>
      <c r="D18" s="227" t="s">
        <v>175</v>
      </c>
      <c r="E18" s="291"/>
    </row>
    <row r="19" spans="1:6" s="289" customFormat="1" x14ac:dyDescent="0.25">
      <c r="A19" s="227" t="s">
        <v>208</v>
      </c>
      <c r="B19" s="227" t="s">
        <v>208</v>
      </c>
      <c r="C19" s="227" t="s">
        <v>208</v>
      </c>
      <c r="D19" s="227" t="s">
        <v>208</v>
      </c>
      <c r="E19" s="227" t="s">
        <v>208</v>
      </c>
      <c r="F19" s="227" t="s">
        <v>208</v>
      </c>
    </row>
    <row r="20" spans="1:6" s="289" customFormat="1" x14ac:dyDescent="0.25">
      <c r="A20" s="229" t="s">
        <v>37</v>
      </c>
      <c r="B20" s="229" t="s">
        <v>37</v>
      </c>
      <c r="C20" s="229" t="s">
        <v>37</v>
      </c>
      <c r="D20" s="229" t="s">
        <v>37</v>
      </c>
      <c r="E20" s="229" t="s">
        <v>37</v>
      </c>
      <c r="F20" s="229" t="s">
        <v>37</v>
      </c>
    </row>
    <row r="21" spans="1:6" s="289" customFormat="1" ht="22.5" customHeight="1" x14ac:dyDescent="0.25">
      <c r="A21" s="830" t="s">
        <v>256</v>
      </c>
      <c r="B21" s="831"/>
      <c r="C21" s="831"/>
      <c r="D21" s="831"/>
      <c r="E21" s="831"/>
      <c r="F21" s="831"/>
    </row>
    <row r="22" spans="1:6" s="289" customFormat="1" ht="31.5" x14ac:dyDescent="0.25">
      <c r="A22" s="228" t="s">
        <v>158</v>
      </c>
      <c r="B22" s="227" t="s">
        <v>336</v>
      </c>
      <c r="C22" s="227" t="s">
        <v>368</v>
      </c>
      <c r="D22" s="228" t="s">
        <v>424</v>
      </c>
      <c r="E22" s="227" t="s">
        <v>210</v>
      </c>
      <c r="F22" s="227" t="s">
        <v>96</v>
      </c>
    </row>
    <row r="23" spans="1:6" s="289" customFormat="1" ht="47.25" x14ac:dyDescent="0.25">
      <c r="A23" s="227" t="s">
        <v>57</v>
      </c>
      <c r="B23" s="291"/>
      <c r="C23" s="227" t="s">
        <v>369</v>
      </c>
      <c r="D23" s="227"/>
      <c r="E23" s="291"/>
      <c r="F23" s="227" t="s">
        <v>235</v>
      </c>
    </row>
    <row r="24" spans="1:6" s="289" customFormat="1" ht="31.5" x14ac:dyDescent="0.25">
      <c r="A24" s="227" t="s">
        <v>58</v>
      </c>
      <c r="B24" s="227" t="s">
        <v>74</v>
      </c>
      <c r="C24" s="227" t="s">
        <v>270</v>
      </c>
      <c r="D24" s="227" t="s">
        <v>58</v>
      </c>
      <c r="E24" s="227" t="s">
        <v>74</v>
      </c>
      <c r="F24" s="227" t="s">
        <v>215</v>
      </c>
    </row>
    <row r="25" spans="1:6" s="289" customFormat="1" ht="31.5" x14ac:dyDescent="0.25">
      <c r="A25" s="227" t="s">
        <v>344</v>
      </c>
      <c r="B25" s="227" t="s">
        <v>192</v>
      </c>
      <c r="C25" s="227" t="s">
        <v>346</v>
      </c>
      <c r="D25" s="227"/>
      <c r="E25" s="291"/>
    </row>
    <row r="26" spans="1:6" s="289" customFormat="1" x14ac:dyDescent="0.25">
      <c r="A26" s="227" t="s">
        <v>175</v>
      </c>
      <c r="B26" s="291"/>
      <c r="C26" s="227" t="s">
        <v>175</v>
      </c>
      <c r="D26" s="227"/>
      <c r="E26" s="227" t="s">
        <v>175</v>
      </c>
      <c r="F26" s="228" t="s">
        <v>175</v>
      </c>
    </row>
    <row r="27" spans="1:6" s="289" customFormat="1" ht="30" x14ac:dyDescent="0.25">
      <c r="A27" s="228" t="s">
        <v>348</v>
      </c>
      <c r="B27" s="290" t="s">
        <v>351</v>
      </c>
      <c r="C27" s="228" t="s">
        <v>348</v>
      </c>
      <c r="D27" s="290" t="s">
        <v>351</v>
      </c>
      <c r="E27" s="228" t="s">
        <v>348</v>
      </c>
      <c r="F27" s="290" t="s">
        <v>351</v>
      </c>
    </row>
    <row r="28" spans="1:6" s="289" customFormat="1" x14ac:dyDescent="0.25">
      <c r="A28" s="229" t="s">
        <v>37</v>
      </c>
      <c r="B28" s="232" t="s">
        <v>37</v>
      </c>
      <c r="C28" s="232" t="s">
        <v>37</v>
      </c>
      <c r="D28" s="232" t="s">
        <v>37</v>
      </c>
      <c r="E28" s="232" t="s">
        <v>37</v>
      </c>
      <c r="F28" s="229" t="s">
        <v>37</v>
      </c>
    </row>
    <row r="29" spans="1:6" s="289" customFormat="1" x14ac:dyDescent="0.25">
      <c r="A29" s="229" t="s">
        <v>60</v>
      </c>
      <c r="B29" s="229" t="s">
        <v>60</v>
      </c>
      <c r="C29" s="229" t="s">
        <v>60</v>
      </c>
      <c r="D29" s="229" t="s">
        <v>60</v>
      </c>
      <c r="E29" s="232" t="s">
        <v>60</v>
      </c>
      <c r="F29" s="229" t="s">
        <v>60</v>
      </c>
    </row>
    <row r="30" spans="1:6" s="289" customFormat="1" x14ac:dyDescent="0.25">
      <c r="A30" s="226"/>
    </row>
    <row r="31" spans="1:6" s="289" customFormat="1" x14ac:dyDescent="0.25">
      <c r="A31" s="229" t="s">
        <v>223</v>
      </c>
      <c r="B31" s="229" t="s">
        <v>225</v>
      </c>
      <c r="C31" s="229" t="s">
        <v>226</v>
      </c>
      <c r="D31" s="229" t="s">
        <v>101</v>
      </c>
      <c r="E31" s="328" t="s">
        <v>507</v>
      </c>
      <c r="F31" s="328" t="s">
        <v>508</v>
      </c>
    </row>
    <row r="32" spans="1:6" s="289" customFormat="1" ht="31.5" customHeight="1" x14ac:dyDescent="0.25">
      <c r="A32" s="227" t="s">
        <v>349</v>
      </c>
      <c r="B32" s="227" t="s">
        <v>349</v>
      </c>
      <c r="C32" s="227" t="s">
        <v>349</v>
      </c>
      <c r="D32" s="227" t="s">
        <v>349</v>
      </c>
      <c r="E32" s="281" t="s">
        <v>349</v>
      </c>
      <c r="F32" s="281" t="s">
        <v>349</v>
      </c>
    </row>
    <row r="33" spans="1:6" s="289" customFormat="1" ht="15.75" customHeight="1" x14ac:dyDescent="0.25">
      <c r="A33" s="826" t="s">
        <v>23</v>
      </c>
      <c r="B33" s="827"/>
      <c r="C33" s="827"/>
      <c r="D33" s="827"/>
      <c r="E33" s="827"/>
      <c r="F33" s="828"/>
    </row>
    <row r="34" spans="1:6" s="289" customFormat="1" ht="47.25" x14ac:dyDescent="0.25">
      <c r="A34" s="227" t="s">
        <v>271</v>
      </c>
      <c r="B34" s="227" t="s">
        <v>245</v>
      </c>
      <c r="C34" s="227" t="s">
        <v>246</v>
      </c>
      <c r="D34" s="231" t="s">
        <v>247</v>
      </c>
      <c r="E34" s="231" t="s">
        <v>509</v>
      </c>
      <c r="F34" s="231" t="s">
        <v>510</v>
      </c>
    </row>
    <row r="35" spans="1:6" s="289" customFormat="1" ht="31.5" x14ac:dyDescent="0.25">
      <c r="A35" s="227" t="s">
        <v>32</v>
      </c>
      <c r="B35" s="227" t="s">
        <v>65</v>
      </c>
      <c r="C35" s="228" t="s">
        <v>79</v>
      </c>
      <c r="D35" s="227" t="s">
        <v>32</v>
      </c>
      <c r="E35" s="231" t="s">
        <v>58</v>
      </c>
      <c r="F35" s="231" t="s">
        <v>511</v>
      </c>
    </row>
    <row r="36" spans="1:6" s="289" customFormat="1" ht="31.5" x14ac:dyDescent="0.25">
      <c r="A36" s="227" t="s">
        <v>179</v>
      </c>
      <c r="B36" s="227" t="s">
        <v>179</v>
      </c>
      <c r="C36" s="227" t="s">
        <v>364</v>
      </c>
      <c r="D36" s="227" t="s">
        <v>179</v>
      </c>
      <c r="E36" s="231" t="s">
        <v>364</v>
      </c>
      <c r="F36" s="231" t="s">
        <v>512</v>
      </c>
    </row>
    <row r="37" spans="1:6" s="289" customFormat="1" x14ac:dyDescent="0.25">
      <c r="A37" s="229" t="s">
        <v>37</v>
      </c>
      <c r="B37" s="229" t="s">
        <v>37</v>
      </c>
      <c r="C37" s="229" t="s">
        <v>37</v>
      </c>
      <c r="D37" s="229" t="s">
        <v>37</v>
      </c>
      <c r="E37" s="328" t="s">
        <v>513</v>
      </c>
      <c r="F37" s="328" t="s">
        <v>513</v>
      </c>
    </row>
    <row r="38" spans="1:6" s="289" customFormat="1" x14ac:dyDescent="0.25">
      <c r="A38" s="826" t="s">
        <v>38</v>
      </c>
      <c r="B38" s="827"/>
      <c r="C38" s="827"/>
      <c r="D38" s="827"/>
      <c r="E38" s="827"/>
      <c r="F38" s="828"/>
    </row>
    <row r="39" spans="1:6" s="289" customFormat="1" ht="31.5" x14ac:dyDescent="0.25">
      <c r="A39" s="227" t="s">
        <v>345</v>
      </c>
      <c r="B39" s="227" t="s">
        <v>342</v>
      </c>
      <c r="C39" s="231" t="s">
        <v>407</v>
      </c>
      <c r="D39" s="227" t="s">
        <v>347</v>
      </c>
      <c r="E39" s="227" t="s">
        <v>345</v>
      </c>
      <c r="F39" s="231" t="s">
        <v>407</v>
      </c>
    </row>
    <row r="40" spans="1:6" s="289" customFormat="1" x14ac:dyDescent="0.25">
      <c r="A40" s="229" t="s">
        <v>37</v>
      </c>
      <c r="B40" s="229" t="s">
        <v>37</v>
      </c>
      <c r="C40" s="229" t="s">
        <v>37</v>
      </c>
      <c r="D40" s="229" t="s">
        <v>37</v>
      </c>
      <c r="E40" s="328" t="s">
        <v>513</v>
      </c>
      <c r="F40" s="328" t="s">
        <v>513</v>
      </c>
    </row>
    <row r="41" spans="1:6" s="289" customFormat="1" x14ac:dyDescent="0.25">
      <c r="A41" s="826" t="s">
        <v>39</v>
      </c>
      <c r="B41" s="827"/>
      <c r="C41" s="827"/>
      <c r="D41" s="827"/>
      <c r="E41" s="827"/>
      <c r="F41" s="828"/>
    </row>
    <row r="42" spans="1:6" s="289" customFormat="1" ht="46.5" customHeight="1" x14ac:dyDescent="0.25">
      <c r="A42" s="227" t="s">
        <v>445</v>
      </c>
      <c r="B42" s="230" t="s">
        <v>444</v>
      </c>
      <c r="C42" s="227" t="s">
        <v>447</v>
      </c>
      <c r="D42" s="227" t="s">
        <v>491</v>
      </c>
      <c r="E42" s="230" t="s">
        <v>527</v>
      </c>
      <c r="F42" s="290" t="s">
        <v>493</v>
      </c>
    </row>
    <row r="43" spans="1:6" s="289" customFormat="1" ht="72.75" customHeight="1" x14ac:dyDescent="0.25">
      <c r="A43" s="231" t="s">
        <v>425</v>
      </c>
      <c r="B43" s="227" t="s">
        <v>326</v>
      </c>
      <c r="C43" s="227" t="s">
        <v>426</v>
      </c>
      <c r="D43" s="227" t="s">
        <v>366</v>
      </c>
      <c r="E43" s="231" t="s">
        <v>514</v>
      </c>
      <c r="F43" s="231" t="s">
        <v>529</v>
      </c>
    </row>
    <row r="44" spans="1:6" s="289" customFormat="1" ht="31.5" x14ac:dyDescent="0.25">
      <c r="A44" s="227" t="s">
        <v>311</v>
      </c>
      <c r="B44" s="227" t="s">
        <v>284</v>
      </c>
      <c r="C44" s="227" t="s">
        <v>427</v>
      </c>
      <c r="D44" s="227" t="s">
        <v>367</v>
      </c>
      <c r="E44" s="242" t="s">
        <v>528</v>
      </c>
      <c r="F44" s="231" t="s">
        <v>515</v>
      </c>
    </row>
    <row r="45" spans="1:6" s="289" customFormat="1" ht="47.25" x14ac:dyDescent="0.25">
      <c r="A45" s="227" t="s">
        <v>57</v>
      </c>
      <c r="B45" s="227" t="s">
        <v>182</v>
      </c>
      <c r="C45" s="227" t="s">
        <v>300</v>
      </c>
      <c r="D45" s="291"/>
      <c r="E45" s="231" t="s">
        <v>363</v>
      </c>
      <c r="F45" s="231" t="s">
        <v>369</v>
      </c>
    </row>
    <row r="46" spans="1:6" s="289" customFormat="1" x14ac:dyDescent="0.25">
      <c r="A46" s="227" t="s">
        <v>277</v>
      </c>
      <c r="B46" s="227" t="s">
        <v>320</v>
      </c>
      <c r="C46" s="227" t="s">
        <v>258</v>
      </c>
      <c r="D46" s="227" t="s">
        <v>327</v>
      </c>
      <c r="E46" s="424" t="s">
        <v>516</v>
      </c>
      <c r="F46" s="281" t="s">
        <v>517</v>
      </c>
    </row>
    <row r="47" spans="1:6" s="289" customFormat="1" x14ac:dyDescent="0.25">
      <c r="A47" s="227"/>
      <c r="B47" s="227" t="s">
        <v>175</v>
      </c>
      <c r="C47" s="227"/>
      <c r="D47" s="227" t="s">
        <v>175</v>
      </c>
      <c r="E47" s="329"/>
      <c r="F47" s="227" t="s">
        <v>175</v>
      </c>
    </row>
    <row r="48" spans="1:6" s="289" customFormat="1" x14ac:dyDescent="0.25">
      <c r="A48" s="227" t="s">
        <v>208</v>
      </c>
      <c r="B48" s="227" t="s">
        <v>208</v>
      </c>
      <c r="C48" s="227" t="s">
        <v>208</v>
      </c>
      <c r="D48" s="227" t="s">
        <v>208</v>
      </c>
      <c r="E48" s="281" t="s">
        <v>208</v>
      </c>
      <c r="F48" s="281" t="s">
        <v>518</v>
      </c>
    </row>
    <row r="49" spans="1:6" s="289" customFormat="1" x14ac:dyDescent="0.25">
      <c r="A49" s="229" t="s">
        <v>37</v>
      </c>
      <c r="B49" s="229" t="s">
        <v>37</v>
      </c>
      <c r="C49" s="229" t="s">
        <v>37</v>
      </c>
      <c r="D49" s="229" t="s">
        <v>37</v>
      </c>
      <c r="E49" s="328" t="s">
        <v>513</v>
      </c>
      <c r="F49" s="328" t="s">
        <v>513</v>
      </c>
    </row>
    <row r="50" spans="1:6" s="289" customFormat="1" ht="15.75" customHeight="1" x14ac:dyDescent="0.25">
      <c r="A50" s="826" t="s">
        <v>256</v>
      </c>
      <c r="B50" s="827"/>
      <c r="C50" s="827"/>
      <c r="D50" s="827"/>
      <c r="E50" s="827"/>
      <c r="F50" s="828"/>
    </row>
    <row r="51" spans="1:6" s="289" customFormat="1" ht="36.75" customHeight="1" x14ac:dyDescent="0.25">
      <c r="A51" s="231" t="s">
        <v>276</v>
      </c>
      <c r="B51" s="293" t="s">
        <v>362</v>
      </c>
      <c r="C51" s="231" t="s">
        <v>336</v>
      </c>
      <c r="D51" s="231" t="s">
        <v>274</v>
      </c>
      <c r="E51" s="231" t="s">
        <v>362</v>
      </c>
      <c r="F51" s="231" t="s">
        <v>519</v>
      </c>
    </row>
    <row r="52" spans="1:6" s="289" customFormat="1" ht="31.5" x14ac:dyDescent="0.25">
      <c r="A52" s="291"/>
      <c r="B52" s="291"/>
      <c r="C52" s="291"/>
      <c r="D52" s="227" t="s">
        <v>235</v>
      </c>
      <c r="F52" s="330"/>
    </row>
    <row r="53" spans="1:6" s="289" customFormat="1" x14ac:dyDescent="0.25">
      <c r="A53" s="291"/>
      <c r="B53" s="227" t="s">
        <v>175</v>
      </c>
      <c r="C53" s="227"/>
      <c r="D53" s="227" t="s">
        <v>175</v>
      </c>
      <c r="E53" s="281" t="s">
        <v>520</v>
      </c>
      <c r="F53" s="291"/>
    </row>
    <row r="54" spans="1:6" s="289" customFormat="1" x14ac:dyDescent="0.25">
      <c r="A54" s="227" t="s">
        <v>270</v>
      </c>
      <c r="B54" s="227" t="s">
        <v>58</v>
      </c>
      <c r="C54" s="227" t="s">
        <v>74</v>
      </c>
      <c r="D54" s="227" t="s">
        <v>270</v>
      </c>
      <c r="E54" s="281" t="s">
        <v>521</v>
      </c>
      <c r="F54" s="281" t="s">
        <v>522</v>
      </c>
    </row>
    <row r="55" spans="1:6" s="289" customFormat="1" ht="31.5" x14ac:dyDescent="0.25">
      <c r="A55" s="291"/>
      <c r="B55" s="227" t="s">
        <v>296</v>
      </c>
      <c r="C55" s="291"/>
      <c r="D55" s="227" t="s">
        <v>346</v>
      </c>
      <c r="E55" s="281" t="s">
        <v>523</v>
      </c>
      <c r="F55" s="281"/>
    </row>
    <row r="56" spans="1:6" s="289" customFormat="1" x14ac:dyDescent="0.25">
      <c r="A56" s="228" t="s">
        <v>348</v>
      </c>
      <c r="B56" s="292" t="s">
        <v>351</v>
      </c>
      <c r="C56" s="228" t="s">
        <v>348</v>
      </c>
      <c r="D56" s="290" t="s">
        <v>351</v>
      </c>
      <c r="E56" s="281" t="s">
        <v>524</v>
      </c>
      <c r="F56" s="281" t="s">
        <v>525</v>
      </c>
    </row>
    <row r="57" spans="1:6" s="289" customFormat="1" x14ac:dyDescent="0.25">
      <c r="A57" s="229" t="s">
        <v>37</v>
      </c>
      <c r="B57" s="229" t="s">
        <v>37</v>
      </c>
      <c r="C57" s="233" t="s">
        <v>37</v>
      </c>
      <c r="D57" s="229" t="s">
        <v>37</v>
      </c>
      <c r="E57" s="328" t="s">
        <v>513</v>
      </c>
      <c r="F57" s="328" t="s">
        <v>513</v>
      </c>
    </row>
    <row r="58" spans="1:6" s="289" customFormat="1" x14ac:dyDescent="0.25">
      <c r="A58" s="229" t="s">
        <v>60</v>
      </c>
      <c r="B58" s="229" t="s">
        <v>60</v>
      </c>
      <c r="C58" s="233" t="s">
        <v>60</v>
      </c>
      <c r="D58" s="229" t="s">
        <v>60</v>
      </c>
      <c r="E58" s="328" t="s">
        <v>526</v>
      </c>
      <c r="F58" s="328" t="s">
        <v>526</v>
      </c>
    </row>
    <row r="59" spans="1:6" s="289" customFormat="1" x14ac:dyDescent="0.25">
      <c r="A59" s="72"/>
    </row>
    <row r="60" spans="1:6" s="289" customFormat="1" x14ac:dyDescent="0.25">
      <c r="A60" s="72"/>
    </row>
    <row r="61" spans="1:6" s="289" customFormat="1" x14ac:dyDescent="0.25">
      <c r="A61" s="72"/>
    </row>
    <row r="62" spans="1:6" s="289" customFormat="1" x14ac:dyDescent="0.25">
      <c r="A62" s="72"/>
    </row>
    <row r="63" spans="1:6" s="289" customFormat="1" x14ac:dyDescent="0.25">
      <c r="A63" s="72"/>
    </row>
    <row r="64" spans="1:6" s="289" customFormat="1" x14ac:dyDescent="0.25">
      <c r="A64" s="72"/>
    </row>
    <row r="65" spans="1:1" s="289" customFormat="1" x14ac:dyDescent="0.25">
      <c r="A65" s="72"/>
    </row>
    <row r="66" spans="1:1" s="289" customFormat="1" x14ac:dyDescent="0.25">
      <c r="A66" s="72"/>
    </row>
    <row r="67" spans="1:1" s="289" customFormat="1" x14ac:dyDescent="0.25">
      <c r="A67" s="72"/>
    </row>
    <row r="68" spans="1:1" s="289" customFormat="1" x14ac:dyDescent="0.25">
      <c r="A68" s="72"/>
    </row>
    <row r="69" spans="1:1" s="289" customFormat="1" x14ac:dyDescent="0.25">
      <c r="A69" s="72"/>
    </row>
    <row r="70" spans="1:1" s="289" customFormat="1" x14ac:dyDescent="0.25">
      <c r="A70" s="72"/>
    </row>
    <row r="71" spans="1:1" s="289" customFormat="1" x14ac:dyDescent="0.25">
      <c r="A71" s="72"/>
    </row>
    <row r="72" spans="1:1" s="289" customFormat="1" x14ac:dyDescent="0.25">
      <c r="A72" s="72"/>
    </row>
    <row r="73" spans="1:1" s="289" customFormat="1" x14ac:dyDescent="0.25">
      <c r="A73" s="72"/>
    </row>
    <row r="74" spans="1:1" s="289" customFormat="1" x14ac:dyDescent="0.25">
      <c r="A74" s="72"/>
    </row>
    <row r="75" spans="1:1" s="289" customFormat="1" x14ac:dyDescent="0.25">
      <c r="A75" s="72"/>
    </row>
    <row r="76" spans="1:1" s="289" customFormat="1" x14ac:dyDescent="0.25">
      <c r="A76" s="72"/>
    </row>
    <row r="77" spans="1:1" s="289" customFormat="1" x14ac:dyDescent="0.25">
      <c r="A77" s="72"/>
    </row>
    <row r="78" spans="1:1" s="289" customFormat="1" x14ac:dyDescent="0.25">
      <c r="A78" s="72"/>
    </row>
    <row r="79" spans="1:1" s="289" customFormat="1" x14ac:dyDescent="0.25">
      <c r="A79" s="72"/>
    </row>
    <row r="80" spans="1:1" s="289" customFormat="1" x14ac:dyDescent="0.25">
      <c r="A80" s="72"/>
    </row>
    <row r="81" spans="1:1" s="289" customFormat="1" x14ac:dyDescent="0.25">
      <c r="A81" s="72"/>
    </row>
    <row r="82" spans="1:1" s="289" customFormat="1" x14ac:dyDescent="0.25">
      <c r="A82" s="72"/>
    </row>
    <row r="83" spans="1:1" s="289" customFormat="1" x14ac:dyDescent="0.25">
      <c r="A83" s="73"/>
    </row>
    <row r="84" spans="1:1" s="289" customFormat="1" x14ac:dyDescent="0.25">
      <c r="A84" s="73"/>
    </row>
    <row r="85" spans="1:1" s="289" customFormat="1" x14ac:dyDescent="0.25">
      <c r="A85" s="72"/>
    </row>
    <row r="86" spans="1:1" s="289" customFormat="1" x14ac:dyDescent="0.25">
      <c r="A86" s="72"/>
    </row>
    <row r="87" spans="1:1" s="289" customFormat="1" x14ac:dyDescent="0.25">
      <c r="A87" s="72"/>
    </row>
    <row r="88" spans="1:1" s="289" customFormat="1" x14ac:dyDescent="0.25">
      <c r="A88" s="72"/>
    </row>
    <row r="89" spans="1:1" s="289" customFormat="1" x14ac:dyDescent="0.25">
      <c r="A89" s="72"/>
    </row>
    <row r="90" spans="1:1" s="289" customFormat="1" x14ac:dyDescent="0.25">
      <c r="A90" s="72"/>
    </row>
    <row r="91" spans="1:1" s="289" customFormat="1" x14ac:dyDescent="0.25">
      <c r="A91" s="72"/>
    </row>
    <row r="92" spans="1:1" s="289" customFormat="1" x14ac:dyDescent="0.25">
      <c r="A92" s="72"/>
    </row>
    <row r="93" spans="1:1" s="289" customFormat="1" x14ac:dyDescent="0.25">
      <c r="A93" s="72"/>
    </row>
    <row r="94" spans="1:1" s="289" customFormat="1" x14ac:dyDescent="0.25">
      <c r="A94" s="72"/>
    </row>
    <row r="95" spans="1:1" s="289" customFormat="1" x14ac:dyDescent="0.25">
      <c r="A95" s="72"/>
    </row>
    <row r="96" spans="1:1" s="289" customFormat="1" x14ac:dyDescent="0.25">
      <c r="A96" s="72"/>
    </row>
    <row r="97" spans="1:1" s="289" customFormat="1" x14ac:dyDescent="0.25">
      <c r="A97" s="72"/>
    </row>
    <row r="98" spans="1:1" s="289" customFormat="1" x14ac:dyDescent="0.25">
      <c r="A98" s="72"/>
    </row>
    <row r="99" spans="1:1" s="289" customFormat="1" x14ac:dyDescent="0.25">
      <c r="A99" s="72"/>
    </row>
    <row r="100" spans="1:1" s="289" customFormat="1" x14ac:dyDescent="0.25">
      <c r="A100" s="72"/>
    </row>
    <row r="101" spans="1:1" s="289" customFormat="1" x14ac:dyDescent="0.25">
      <c r="A101" s="72"/>
    </row>
    <row r="102" spans="1:1" s="289" customFormat="1" x14ac:dyDescent="0.25">
      <c r="A102" s="72"/>
    </row>
    <row r="103" spans="1:1" s="289" customFormat="1" x14ac:dyDescent="0.25">
      <c r="A103" s="72"/>
    </row>
    <row r="104" spans="1:1" s="289" customFormat="1" x14ac:dyDescent="0.25">
      <c r="A104" s="72"/>
    </row>
    <row r="105" spans="1:1" s="289" customFormat="1" x14ac:dyDescent="0.25">
      <c r="A105" s="72"/>
    </row>
    <row r="106" spans="1:1" s="289" customFormat="1" x14ac:dyDescent="0.25">
      <c r="A106" s="72"/>
    </row>
    <row r="107" spans="1:1" s="289" customFormat="1" x14ac:dyDescent="0.25">
      <c r="A107" s="72"/>
    </row>
    <row r="108" spans="1:1" s="289" customFormat="1" x14ac:dyDescent="0.25">
      <c r="A108" s="72"/>
    </row>
    <row r="109" spans="1:1" s="289" customFormat="1" x14ac:dyDescent="0.25">
      <c r="A109" s="72"/>
    </row>
    <row r="110" spans="1:1" s="289" customFormat="1" x14ac:dyDescent="0.25">
      <c r="A110" s="72"/>
    </row>
    <row r="111" spans="1:1" s="289" customFormat="1" x14ac:dyDescent="0.25">
      <c r="A111" s="72"/>
    </row>
    <row r="112" spans="1:1" s="289" customFormat="1" x14ac:dyDescent="0.25">
      <c r="A112" s="72"/>
    </row>
    <row r="113" spans="1:1" s="289" customFormat="1" x14ac:dyDescent="0.25">
      <c r="A113" s="72"/>
    </row>
    <row r="114" spans="1:1" s="289" customFormat="1" x14ac:dyDescent="0.25">
      <c r="A114" s="72"/>
    </row>
    <row r="115" spans="1:1" s="289" customFormat="1" x14ac:dyDescent="0.25">
      <c r="A115" s="72"/>
    </row>
    <row r="116" spans="1:1" s="289" customFormat="1" x14ac:dyDescent="0.25">
      <c r="A116" s="72"/>
    </row>
    <row r="117" spans="1:1" s="289" customFormat="1" x14ac:dyDescent="0.25">
      <c r="A117" s="72"/>
    </row>
    <row r="118" spans="1:1" s="289" customFormat="1" x14ac:dyDescent="0.25">
      <c r="A118" s="72"/>
    </row>
    <row r="119" spans="1:1" s="289" customFormat="1" x14ac:dyDescent="0.25">
      <c r="A119" s="72"/>
    </row>
    <row r="120" spans="1:1" s="289" customFormat="1" x14ac:dyDescent="0.25">
      <c r="A120" s="72"/>
    </row>
    <row r="121" spans="1:1" s="289" customFormat="1" x14ac:dyDescent="0.25">
      <c r="A121" s="72"/>
    </row>
    <row r="122" spans="1:1" s="289" customFormat="1" x14ac:dyDescent="0.25">
      <c r="A122" s="72"/>
    </row>
    <row r="123" spans="1:1" s="289" customFormat="1" x14ac:dyDescent="0.25">
      <c r="A123" s="72"/>
    </row>
    <row r="124" spans="1:1" s="289" customFormat="1" x14ac:dyDescent="0.25">
      <c r="A124" s="72"/>
    </row>
    <row r="125" spans="1:1" s="289" customFormat="1" x14ac:dyDescent="0.25">
      <c r="A125" s="72"/>
    </row>
    <row r="126" spans="1:1" s="289" customFormat="1" x14ac:dyDescent="0.25">
      <c r="A126" s="72"/>
    </row>
    <row r="127" spans="1:1" s="289" customFormat="1" x14ac:dyDescent="0.25">
      <c r="A127" s="72"/>
    </row>
    <row r="128" spans="1:1" s="289" customFormat="1" x14ac:dyDescent="0.25">
      <c r="A128" s="72"/>
    </row>
    <row r="129" spans="1:1" s="289" customFormat="1" x14ac:dyDescent="0.25">
      <c r="A129" s="72"/>
    </row>
    <row r="130" spans="1:1" s="289" customFormat="1" x14ac:dyDescent="0.25">
      <c r="A130" s="72"/>
    </row>
    <row r="131" spans="1:1" s="289" customFormat="1" x14ac:dyDescent="0.25">
      <c r="A131" s="72"/>
    </row>
    <row r="132" spans="1:1" s="289" customFormat="1" x14ac:dyDescent="0.25">
      <c r="A132" s="72"/>
    </row>
    <row r="133" spans="1:1" s="289" customFormat="1" x14ac:dyDescent="0.25">
      <c r="A133" s="72"/>
    </row>
    <row r="134" spans="1:1" s="289" customFormat="1" x14ac:dyDescent="0.25">
      <c r="A134" s="72"/>
    </row>
    <row r="135" spans="1:1" s="289" customFormat="1" x14ac:dyDescent="0.25">
      <c r="A135" s="72"/>
    </row>
    <row r="136" spans="1:1" s="289" customFormat="1" x14ac:dyDescent="0.25">
      <c r="A136" s="72"/>
    </row>
    <row r="137" spans="1:1" s="289" customFormat="1" x14ac:dyDescent="0.25">
      <c r="A137" s="72"/>
    </row>
    <row r="138" spans="1:1" s="289" customFormat="1" x14ac:dyDescent="0.25">
      <c r="A138" s="72"/>
    </row>
    <row r="139" spans="1:1" s="289" customFormat="1" x14ac:dyDescent="0.25">
      <c r="A139" s="72"/>
    </row>
    <row r="140" spans="1:1" s="289" customFormat="1" x14ac:dyDescent="0.25">
      <c r="A140" s="72"/>
    </row>
    <row r="141" spans="1:1" s="289" customFormat="1" x14ac:dyDescent="0.25">
      <c r="A141" s="72"/>
    </row>
    <row r="142" spans="1:1" s="289" customFormat="1" x14ac:dyDescent="0.25">
      <c r="A142" s="72"/>
    </row>
    <row r="143" spans="1:1" s="289" customFormat="1" x14ac:dyDescent="0.25">
      <c r="A143" s="72"/>
    </row>
    <row r="144" spans="1:1" s="289" customFormat="1" x14ac:dyDescent="0.25">
      <c r="A144" s="72"/>
    </row>
    <row r="145" spans="1:1" s="289" customFormat="1" x14ac:dyDescent="0.25">
      <c r="A145" s="72"/>
    </row>
    <row r="146" spans="1:1" s="289" customFormat="1" x14ac:dyDescent="0.25">
      <c r="A146" s="72"/>
    </row>
    <row r="147" spans="1:1" s="289" customFormat="1" x14ac:dyDescent="0.25">
      <c r="A147" s="72"/>
    </row>
    <row r="148" spans="1:1" s="289" customFormat="1" x14ac:dyDescent="0.25">
      <c r="A148" s="72"/>
    </row>
    <row r="149" spans="1:1" s="289" customFormat="1" x14ac:dyDescent="0.25">
      <c r="A149" s="72"/>
    </row>
    <row r="150" spans="1:1" s="289" customFormat="1" x14ac:dyDescent="0.25">
      <c r="A150" s="72"/>
    </row>
    <row r="151" spans="1:1" s="289" customFormat="1" x14ac:dyDescent="0.25">
      <c r="A151" s="72"/>
    </row>
    <row r="152" spans="1:1" s="289" customFormat="1" x14ac:dyDescent="0.25">
      <c r="A152" s="72"/>
    </row>
    <row r="153" spans="1:1" s="289" customFormat="1" x14ac:dyDescent="0.25">
      <c r="A153" s="72"/>
    </row>
    <row r="154" spans="1:1" s="289" customFormat="1" x14ac:dyDescent="0.25">
      <c r="A154" s="72"/>
    </row>
    <row r="155" spans="1:1" s="289" customFormat="1" x14ac:dyDescent="0.25">
      <c r="A155" s="72"/>
    </row>
    <row r="156" spans="1:1" s="289" customFormat="1" x14ac:dyDescent="0.25">
      <c r="A156" s="72"/>
    </row>
    <row r="157" spans="1:1" s="289" customFormat="1" x14ac:dyDescent="0.25">
      <c r="A157" s="72"/>
    </row>
    <row r="158" spans="1:1" s="289" customFormat="1" x14ac:dyDescent="0.25">
      <c r="A158" s="72"/>
    </row>
    <row r="159" spans="1:1" s="289" customFormat="1" x14ac:dyDescent="0.25">
      <c r="A159" s="72"/>
    </row>
    <row r="160" spans="1:1" s="289" customFormat="1" x14ac:dyDescent="0.25">
      <c r="A160" s="72"/>
    </row>
    <row r="161" spans="1:1" s="289" customFormat="1" x14ac:dyDescent="0.25">
      <c r="A161" s="72"/>
    </row>
    <row r="162" spans="1:1" s="289" customFormat="1" x14ac:dyDescent="0.25">
      <c r="A162" s="72"/>
    </row>
    <row r="163" spans="1:1" s="289" customFormat="1" x14ac:dyDescent="0.25">
      <c r="A163" s="72"/>
    </row>
    <row r="164" spans="1:1" s="289" customFormat="1" ht="21.75" customHeight="1" x14ac:dyDescent="0.25">
      <c r="A164" s="72"/>
    </row>
    <row r="165" spans="1:1" s="289" customFormat="1" x14ac:dyDescent="0.25">
      <c r="A165" s="72"/>
    </row>
    <row r="166" spans="1:1" s="289" customFormat="1" x14ac:dyDescent="0.25">
      <c r="A166" s="72"/>
    </row>
    <row r="167" spans="1:1" s="289" customFormat="1" x14ac:dyDescent="0.25">
      <c r="A167" s="72"/>
    </row>
    <row r="168" spans="1:1" s="289" customFormat="1" x14ac:dyDescent="0.25">
      <c r="A168" s="72"/>
    </row>
    <row r="169" spans="1:1" s="289" customFormat="1" x14ac:dyDescent="0.25">
      <c r="A169" s="72"/>
    </row>
    <row r="170" spans="1:1" s="289" customFormat="1" ht="16.5" customHeight="1" x14ac:dyDescent="0.25">
      <c r="A170" s="72"/>
    </row>
    <row r="171" spans="1:1" s="289" customFormat="1" x14ac:dyDescent="0.25">
      <c r="A171" s="72"/>
    </row>
    <row r="172" spans="1:1" s="289" customFormat="1" ht="15" x14ac:dyDescent="0.25"/>
    <row r="173" spans="1:1" s="289" customFormat="1" ht="15" x14ac:dyDescent="0.25"/>
    <row r="174" spans="1:1" s="289" customFormat="1" ht="15" x14ac:dyDescent="0.25"/>
    <row r="175" spans="1:1" s="289" customFormat="1" ht="15" x14ac:dyDescent="0.25"/>
    <row r="176" spans="1:1" s="289" customFormat="1" ht="15" x14ac:dyDescent="0.25"/>
    <row r="177" s="289" customFormat="1" ht="15" x14ac:dyDescent="0.25"/>
    <row r="178" s="289" customFormat="1" ht="15" x14ac:dyDescent="0.25"/>
    <row r="179" s="289" customFormat="1" ht="15" x14ac:dyDescent="0.25"/>
    <row r="180" s="289" customFormat="1" ht="15" x14ac:dyDescent="0.25"/>
    <row r="181" s="289" customFormat="1" ht="15" x14ac:dyDescent="0.25"/>
    <row r="182" s="289" customFormat="1" ht="15" x14ac:dyDescent="0.25"/>
    <row r="183" s="289" customFormat="1" ht="15" x14ac:dyDescent="0.25"/>
    <row r="184" s="289" customFormat="1" ht="15" x14ac:dyDescent="0.25"/>
    <row r="185" s="289" customFormat="1" ht="15" x14ac:dyDescent="0.25"/>
    <row r="186" s="289" customFormat="1" ht="15" x14ac:dyDescent="0.25"/>
    <row r="187" s="289" customFormat="1" ht="15" x14ac:dyDescent="0.25"/>
    <row r="188" s="289" customFormat="1" ht="15" x14ac:dyDescent="0.25"/>
    <row r="189" s="289" customFormat="1" ht="15" x14ac:dyDescent="0.25"/>
    <row r="190" s="289" customFormat="1" ht="15" x14ac:dyDescent="0.25"/>
    <row r="191" s="289" customFormat="1" ht="15" x14ac:dyDescent="0.25"/>
    <row r="192" s="289" customFormat="1" ht="15" x14ac:dyDescent="0.25"/>
    <row r="193" spans="1:1" s="289" customFormat="1" ht="15" x14ac:dyDescent="0.25"/>
    <row r="194" spans="1:1" s="289" customFormat="1" ht="15" x14ac:dyDescent="0.25"/>
    <row r="195" spans="1:1" s="289" customFormat="1" ht="15" x14ac:dyDescent="0.25"/>
    <row r="196" spans="1:1" s="289" customFormat="1" x14ac:dyDescent="0.25">
      <c r="A196" s="73"/>
    </row>
    <row r="197" spans="1:1" s="289" customFormat="1" x14ac:dyDescent="0.25">
      <c r="A197" s="73"/>
    </row>
    <row r="198" spans="1:1" s="289" customFormat="1" x14ac:dyDescent="0.25">
      <c r="A198" s="73"/>
    </row>
    <row r="199" spans="1:1" s="289" customFormat="1" x14ac:dyDescent="0.25">
      <c r="A199" s="72"/>
    </row>
    <row r="200" spans="1:1" s="289" customFormat="1" x14ac:dyDescent="0.25">
      <c r="A200" s="72"/>
    </row>
    <row r="201" spans="1:1" s="289" customFormat="1" x14ac:dyDescent="0.25">
      <c r="A201" s="72"/>
    </row>
    <row r="202" spans="1:1" s="289" customFormat="1" x14ac:dyDescent="0.25">
      <c r="A202" s="72"/>
    </row>
    <row r="203" spans="1:1" s="289" customFormat="1" x14ac:dyDescent="0.25">
      <c r="A203" s="72"/>
    </row>
    <row r="204" spans="1:1" s="289" customFormat="1" x14ac:dyDescent="0.25">
      <c r="A204" s="72"/>
    </row>
    <row r="205" spans="1:1" s="289" customFormat="1" x14ac:dyDescent="0.25">
      <c r="A205" s="73"/>
    </row>
    <row r="206" spans="1:1" s="289" customFormat="1" x14ac:dyDescent="0.25">
      <c r="A206" s="73"/>
    </row>
    <row r="207" spans="1:1" s="289" customFormat="1" x14ac:dyDescent="0.25">
      <c r="A207" s="73"/>
    </row>
    <row r="208" spans="1:1" s="289" customFormat="1" x14ac:dyDescent="0.25">
      <c r="A208" s="73"/>
    </row>
    <row r="209" spans="1:1" s="289" customFormat="1" x14ac:dyDescent="0.25">
      <c r="A209" s="73"/>
    </row>
    <row r="210" spans="1:1" s="289" customFormat="1" x14ac:dyDescent="0.25">
      <c r="A210" s="72"/>
    </row>
    <row r="211" spans="1:1" s="289" customFormat="1" x14ac:dyDescent="0.25">
      <c r="A211" s="72"/>
    </row>
    <row r="212" spans="1:1" s="289" customFormat="1" x14ac:dyDescent="0.25">
      <c r="A212" s="72"/>
    </row>
    <row r="213" spans="1:1" s="289" customFormat="1" x14ac:dyDescent="0.25">
      <c r="A213" s="72"/>
    </row>
    <row r="214" spans="1:1" s="289" customFormat="1" x14ac:dyDescent="0.25">
      <c r="A214" s="72"/>
    </row>
    <row r="215" spans="1:1" s="289" customFormat="1" x14ac:dyDescent="0.25">
      <c r="A215" s="72"/>
    </row>
    <row r="216" spans="1:1" s="289" customFormat="1" x14ac:dyDescent="0.25">
      <c r="A216" s="72"/>
    </row>
    <row r="217" spans="1:1" s="289" customFormat="1" x14ac:dyDescent="0.25">
      <c r="A217" s="72"/>
    </row>
    <row r="218" spans="1:1" s="289" customFormat="1" x14ac:dyDescent="0.25">
      <c r="A218" s="72"/>
    </row>
    <row r="219" spans="1:1" s="289" customFormat="1" x14ac:dyDescent="0.25">
      <c r="A219" s="73"/>
    </row>
    <row r="220" spans="1:1" s="289" customFormat="1" x14ac:dyDescent="0.25">
      <c r="A220" s="73"/>
    </row>
    <row r="221" spans="1:1" s="289" customFormat="1" x14ac:dyDescent="0.25">
      <c r="A221" s="73"/>
    </row>
    <row r="222" spans="1:1" s="289" customFormat="1" x14ac:dyDescent="0.25">
      <c r="A222" s="73"/>
    </row>
    <row r="223" spans="1:1" s="289" customFormat="1" x14ac:dyDescent="0.25">
      <c r="A223" s="73"/>
    </row>
    <row r="224" spans="1:1" s="289" customFormat="1" x14ac:dyDescent="0.25">
      <c r="A224" s="72"/>
    </row>
    <row r="225" spans="1:1" s="289" customFormat="1" x14ac:dyDescent="0.25">
      <c r="A225" s="72"/>
    </row>
    <row r="226" spans="1:1" s="289" customFormat="1" x14ac:dyDescent="0.25">
      <c r="A226" s="72"/>
    </row>
    <row r="227" spans="1:1" s="289" customFormat="1" x14ac:dyDescent="0.25">
      <c r="A227" s="73"/>
    </row>
    <row r="228" spans="1:1" s="289" customFormat="1" x14ac:dyDescent="0.25">
      <c r="A228" s="73"/>
    </row>
    <row r="229" spans="1:1" s="289" customFormat="1" x14ac:dyDescent="0.25">
      <c r="A229" s="73"/>
    </row>
    <row r="230" spans="1:1" s="289" customFormat="1" x14ac:dyDescent="0.25">
      <c r="A230" s="73"/>
    </row>
    <row r="231" spans="1:1" s="289" customFormat="1" x14ac:dyDescent="0.25">
      <c r="A231" s="73"/>
    </row>
    <row r="232" spans="1:1" s="289" customFormat="1" x14ac:dyDescent="0.25">
      <c r="A232" s="73"/>
    </row>
    <row r="233" spans="1:1" s="289" customFormat="1" x14ac:dyDescent="0.25">
      <c r="A233" s="73"/>
    </row>
    <row r="234" spans="1:1" s="289" customFormat="1" x14ac:dyDescent="0.25">
      <c r="A234" s="73"/>
    </row>
    <row r="235" spans="1:1" s="289" customFormat="1" x14ac:dyDescent="0.25">
      <c r="A235" s="73"/>
    </row>
    <row r="236" spans="1:1" s="289" customFormat="1" x14ac:dyDescent="0.25">
      <c r="A236" s="73"/>
    </row>
    <row r="237" spans="1:1" s="289" customFormat="1" x14ac:dyDescent="0.25">
      <c r="A237" s="73"/>
    </row>
    <row r="238" spans="1:1" s="289" customFormat="1" x14ac:dyDescent="0.25">
      <c r="A238" s="72"/>
    </row>
    <row r="239" spans="1:1" s="289" customFormat="1" x14ac:dyDescent="0.25">
      <c r="A239" s="72"/>
    </row>
    <row r="240" spans="1:1" s="289" customFormat="1" x14ac:dyDescent="0.25">
      <c r="A240" s="72"/>
    </row>
    <row r="241" spans="1:1" s="289" customFormat="1" x14ac:dyDescent="0.25">
      <c r="A241" s="72"/>
    </row>
    <row r="242" spans="1:1" s="289" customFormat="1" x14ac:dyDescent="0.25">
      <c r="A242" s="72"/>
    </row>
    <row r="243" spans="1:1" s="289" customFormat="1" x14ac:dyDescent="0.25">
      <c r="A243" s="72"/>
    </row>
    <row r="244" spans="1:1" s="289" customFormat="1" x14ac:dyDescent="0.25">
      <c r="A244" s="73"/>
    </row>
    <row r="245" spans="1:1" s="289" customFormat="1" x14ac:dyDescent="0.25">
      <c r="A245" s="73"/>
    </row>
    <row r="246" spans="1:1" s="289" customFormat="1" x14ac:dyDescent="0.25">
      <c r="A246" s="73"/>
    </row>
    <row r="247" spans="1:1" s="289" customFormat="1" x14ac:dyDescent="0.25">
      <c r="A247" s="73"/>
    </row>
    <row r="248" spans="1:1" s="289" customFormat="1" x14ac:dyDescent="0.25">
      <c r="A248" s="73"/>
    </row>
    <row r="249" spans="1:1" s="289" customFormat="1" x14ac:dyDescent="0.25">
      <c r="A249" s="72"/>
    </row>
    <row r="258" spans="1:1" x14ac:dyDescent="0.25">
      <c r="A258" s="15"/>
    </row>
    <row r="259" spans="1:1" x14ac:dyDescent="0.25">
      <c r="A259" s="15"/>
    </row>
    <row r="260" spans="1:1" x14ac:dyDescent="0.25">
      <c r="A260" s="15"/>
    </row>
    <row r="261" spans="1:1" x14ac:dyDescent="0.25">
      <c r="A261" s="15"/>
    </row>
    <row r="262" spans="1:1" x14ac:dyDescent="0.25">
      <c r="A262" s="15"/>
    </row>
    <row r="266" spans="1:1" x14ac:dyDescent="0.25">
      <c r="A266" s="15"/>
    </row>
    <row r="267" spans="1:1" x14ac:dyDescent="0.25">
      <c r="A267" s="15"/>
    </row>
    <row r="268" spans="1:1" x14ac:dyDescent="0.25">
      <c r="A268" s="15"/>
    </row>
    <row r="269" spans="1:1" x14ac:dyDescent="0.25">
      <c r="A269" s="15"/>
    </row>
    <row r="270" spans="1:1" x14ac:dyDescent="0.25">
      <c r="A270" s="15"/>
    </row>
    <row r="271" spans="1:1" x14ac:dyDescent="0.25">
      <c r="A271" s="15"/>
    </row>
    <row r="272" spans="1:1" x14ac:dyDescent="0.25">
      <c r="A272" s="15"/>
    </row>
    <row r="273" spans="1:1" x14ac:dyDescent="0.25">
      <c r="A273" s="15"/>
    </row>
    <row r="274" spans="1:1" x14ac:dyDescent="0.25">
      <c r="A274" s="15"/>
    </row>
    <row r="275" spans="1:1" x14ac:dyDescent="0.25">
      <c r="A275" s="15"/>
    </row>
    <row r="276" spans="1:1" x14ac:dyDescent="0.25">
      <c r="A276" s="15"/>
    </row>
    <row r="277" spans="1:1" x14ac:dyDescent="0.25">
      <c r="A277" s="15"/>
    </row>
    <row r="278" spans="1:1" x14ac:dyDescent="0.25">
      <c r="A278" s="15"/>
    </row>
    <row r="279" spans="1:1" x14ac:dyDescent="0.25">
      <c r="A279" s="15"/>
    </row>
    <row r="280" spans="1:1" x14ac:dyDescent="0.25">
      <c r="A280" s="15"/>
    </row>
    <row r="281" spans="1:1" x14ac:dyDescent="0.25">
      <c r="A281" s="15"/>
    </row>
    <row r="282" spans="1:1" x14ac:dyDescent="0.25">
      <c r="A282" s="15"/>
    </row>
    <row r="283" spans="1:1" x14ac:dyDescent="0.25">
      <c r="A283" s="15"/>
    </row>
    <row r="284" spans="1:1" x14ac:dyDescent="0.25">
      <c r="A284" s="15"/>
    </row>
    <row r="285" spans="1:1" x14ac:dyDescent="0.25">
      <c r="A285" s="15"/>
    </row>
    <row r="292" spans="1:1" x14ac:dyDescent="0.25">
      <c r="A292" s="15"/>
    </row>
    <row r="293" spans="1:1" x14ac:dyDescent="0.25">
      <c r="A293" s="15"/>
    </row>
    <row r="294" spans="1:1" x14ac:dyDescent="0.25">
      <c r="A294" s="15"/>
    </row>
    <row r="295" spans="1:1" x14ac:dyDescent="0.25">
      <c r="A295" s="15"/>
    </row>
    <row r="296" spans="1:1" x14ac:dyDescent="0.25">
      <c r="A296" s="15"/>
    </row>
    <row r="305" spans="1:1" x14ac:dyDescent="0.25">
      <c r="A305" s="15"/>
    </row>
    <row r="306" spans="1:1" x14ac:dyDescent="0.25">
      <c r="A306" s="15"/>
    </row>
    <row r="307" spans="1:1" x14ac:dyDescent="0.25">
      <c r="A307" s="15"/>
    </row>
    <row r="308" spans="1:1" x14ac:dyDescent="0.25">
      <c r="A308" s="15"/>
    </row>
    <row r="309" spans="1:1" x14ac:dyDescent="0.25">
      <c r="A309" s="15"/>
    </row>
    <row r="313" spans="1:1" x14ac:dyDescent="0.25">
      <c r="A313" s="15"/>
    </row>
    <row r="314" spans="1:1" x14ac:dyDescent="0.25">
      <c r="A314" s="15"/>
    </row>
    <row r="315" spans="1:1" x14ac:dyDescent="0.25">
      <c r="A315" s="15"/>
    </row>
    <row r="316" spans="1:1" x14ac:dyDescent="0.25">
      <c r="A316" s="15"/>
    </row>
    <row r="317" spans="1:1" x14ac:dyDescent="0.25">
      <c r="A317" s="15"/>
    </row>
    <row r="318" spans="1:1" x14ac:dyDescent="0.25">
      <c r="A318" s="15"/>
    </row>
    <row r="319" spans="1:1" x14ac:dyDescent="0.25">
      <c r="A319" s="15"/>
    </row>
    <row r="320" spans="1:1" x14ac:dyDescent="0.25">
      <c r="A320" s="15"/>
    </row>
    <row r="321" spans="1:1" x14ac:dyDescent="0.25">
      <c r="A321" s="15"/>
    </row>
    <row r="322" spans="1:1" x14ac:dyDescent="0.25">
      <c r="A322" s="15"/>
    </row>
    <row r="323" spans="1:1" x14ac:dyDescent="0.25">
      <c r="A323" s="15"/>
    </row>
    <row r="324" spans="1:1" x14ac:dyDescent="0.25">
      <c r="A324" s="15"/>
    </row>
    <row r="325" spans="1:1" x14ac:dyDescent="0.25">
      <c r="A325" s="15"/>
    </row>
    <row r="326" spans="1:1" x14ac:dyDescent="0.25">
      <c r="A326" s="15"/>
    </row>
    <row r="327" spans="1:1" x14ac:dyDescent="0.25">
      <c r="A327" s="15"/>
    </row>
    <row r="328" spans="1:1" x14ac:dyDescent="0.25">
      <c r="A328" s="15"/>
    </row>
    <row r="329" spans="1:1" x14ac:dyDescent="0.25">
      <c r="A329" s="15"/>
    </row>
    <row r="330" spans="1:1" x14ac:dyDescent="0.25">
      <c r="A330" s="15"/>
    </row>
    <row r="331" spans="1:1" x14ac:dyDescent="0.25">
      <c r="A331" s="15"/>
    </row>
    <row r="332" spans="1:1" x14ac:dyDescent="0.25">
      <c r="A332" s="15"/>
    </row>
    <row r="333" spans="1:1" x14ac:dyDescent="0.25">
      <c r="A333" s="15"/>
    </row>
    <row r="340" spans="1:1" x14ac:dyDescent="0.25">
      <c r="A340" s="15"/>
    </row>
    <row r="341" spans="1:1" x14ac:dyDescent="0.25">
      <c r="A341" s="15"/>
    </row>
    <row r="342" spans="1:1" x14ac:dyDescent="0.25">
      <c r="A342" s="15"/>
    </row>
    <row r="343" spans="1:1" x14ac:dyDescent="0.25">
      <c r="A343" s="15"/>
    </row>
    <row r="345" spans="1:1" x14ac:dyDescent="0.25">
      <c r="A345" s="15"/>
    </row>
    <row r="355" spans="1:1" x14ac:dyDescent="0.25">
      <c r="A355" s="15"/>
    </row>
    <row r="356" spans="1:1" x14ac:dyDescent="0.25">
      <c r="A356" s="15"/>
    </row>
    <row r="357" spans="1:1" x14ac:dyDescent="0.25">
      <c r="A357" s="15"/>
    </row>
    <row r="358" spans="1:1" x14ac:dyDescent="0.25">
      <c r="A358" s="15"/>
    </row>
    <row r="360" spans="1:1" x14ac:dyDescent="0.25">
      <c r="A360" s="15"/>
    </row>
    <row r="365" spans="1:1" x14ac:dyDescent="0.25">
      <c r="A365" s="15"/>
    </row>
    <row r="367" spans="1:1" x14ac:dyDescent="0.25">
      <c r="A367" s="15"/>
    </row>
    <row r="369" spans="1:1" x14ac:dyDescent="0.25">
      <c r="A369" s="15"/>
    </row>
    <row r="371" spans="1:1" x14ac:dyDescent="0.25">
      <c r="A371" s="15"/>
    </row>
    <row r="372" spans="1:1" x14ac:dyDescent="0.25">
      <c r="A372" s="15"/>
    </row>
    <row r="373" spans="1:1" x14ac:dyDescent="0.25">
      <c r="A373" s="15"/>
    </row>
    <row r="374" spans="1:1" x14ac:dyDescent="0.25">
      <c r="A374" s="15"/>
    </row>
    <row r="375" spans="1:1" x14ac:dyDescent="0.25">
      <c r="A375" s="15"/>
    </row>
    <row r="376" spans="1:1" x14ac:dyDescent="0.25">
      <c r="A376" s="15"/>
    </row>
    <row r="377" spans="1:1" x14ac:dyDescent="0.25">
      <c r="A377" s="15"/>
    </row>
    <row r="378" spans="1:1" x14ac:dyDescent="0.25">
      <c r="A378" s="15"/>
    </row>
    <row r="379" spans="1:1" x14ac:dyDescent="0.25">
      <c r="A379" s="15"/>
    </row>
    <row r="380" spans="1:1" x14ac:dyDescent="0.25">
      <c r="A380" s="15"/>
    </row>
    <row r="381" spans="1:1" x14ac:dyDescent="0.25">
      <c r="A381" s="15"/>
    </row>
    <row r="388" spans="1:1" x14ac:dyDescent="0.25">
      <c r="A388" s="15"/>
    </row>
    <row r="389" spans="1:1" x14ac:dyDescent="0.25">
      <c r="A389" s="15"/>
    </row>
    <row r="390" spans="1:1" x14ac:dyDescent="0.25">
      <c r="A390" s="15"/>
    </row>
    <row r="392" spans="1:1" x14ac:dyDescent="0.25">
      <c r="A392" s="15"/>
    </row>
    <row r="403" spans="1:1" x14ac:dyDescent="0.25">
      <c r="A403" s="15"/>
    </row>
    <row r="404" spans="1:1" x14ac:dyDescent="0.25">
      <c r="A404" s="15"/>
    </row>
    <row r="405" spans="1:1" x14ac:dyDescent="0.25">
      <c r="A405" s="15"/>
    </row>
    <row r="406" spans="1:1" x14ac:dyDescent="0.25">
      <c r="A406" s="15"/>
    </row>
    <row r="408" spans="1:1" x14ac:dyDescent="0.25">
      <c r="A408" s="15"/>
    </row>
    <row r="412" spans="1:1" x14ac:dyDescent="0.25">
      <c r="A412" s="15"/>
    </row>
    <row r="414" spans="1:1" x14ac:dyDescent="0.25">
      <c r="A414" s="15"/>
    </row>
    <row r="416" spans="1:1" x14ac:dyDescent="0.25">
      <c r="A416" s="15"/>
    </row>
    <row r="418" spans="1:1" x14ac:dyDescent="0.25">
      <c r="A418" s="15"/>
    </row>
    <row r="419" spans="1:1" x14ac:dyDescent="0.25">
      <c r="A419" s="15"/>
    </row>
    <row r="420" spans="1:1" x14ac:dyDescent="0.25">
      <c r="A420" s="15"/>
    </row>
    <row r="421" spans="1:1" x14ac:dyDescent="0.25">
      <c r="A421" s="15"/>
    </row>
    <row r="422" spans="1:1" x14ac:dyDescent="0.25">
      <c r="A422" s="15"/>
    </row>
    <row r="423" spans="1:1" x14ac:dyDescent="0.25">
      <c r="A423" s="15"/>
    </row>
    <row r="424" spans="1:1" x14ac:dyDescent="0.25">
      <c r="A424" s="15"/>
    </row>
    <row r="425" spans="1:1" x14ac:dyDescent="0.25">
      <c r="A425" s="15"/>
    </row>
    <row r="426" spans="1:1" x14ac:dyDescent="0.25">
      <c r="A426" s="15"/>
    </row>
    <row r="427" spans="1:1" x14ac:dyDescent="0.25">
      <c r="A427" s="15"/>
    </row>
    <row r="428" spans="1:1" x14ac:dyDescent="0.25">
      <c r="A428" s="15"/>
    </row>
    <row r="429" spans="1:1" x14ac:dyDescent="0.25">
      <c r="A429" s="15"/>
    </row>
    <row r="430" spans="1:1" x14ac:dyDescent="0.25">
      <c r="A430" s="15"/>
    </row>
    <row r="431" spans="1:1" x14ac:dyDescent="0.25">
      <c r="A431" s="15"/>
    </row>
    <row r="439" spans="1:1" x14ac:dyDescent="0.25">
      <c r="A439" s="15"/>
    </row>
    <row r="440" spans="1:1" x14ac:dyDescent="0.25">
      <c r="A440" s="15"/>
    </row>
    <row r="441" spans="1:1" x14ac:dyDescent="0.25">
      <c r="A441" s="15"/>
    </row>
    <row r="443" spans="1:1" x14ac:dyDescent="0.25">
      <c r="A443" s="15"/>
    </row>
    <row r="452" spans="1:1" x14ac:dyDescent="0.25">
      <c r="A452" s="15"/>
    </row>
    <row r="453" spans="1:1" x14ac:dyDescent="0.25">
      <c r="A453" s="15"/>
    </row>
    <row r="454" spans="1:1" x14ac:dyDescent="0.25">
      <c r="A454" s="15"/>
    </row>
    <row r="455" spans="1:1" x14ac:dyDescent="0.25">
      <c r="A455" s="15"/>
    </row>
    <row r="457" spans="1:1" x14ac:dyDescent="0.25">
      <c r="A457" s="15"/>
    </row>
    <row r="461" spans="1:1" x14ac:dyDescent="0.25">
      <c r="A461" s="15"/>
    </row>
    <row r="462" spans="1:1" x14ac:dyDescent="0.25">
      <c r="A462" s="15"/>
    </row>
    <row r="463" spans="1:1" x14ac:dyDescent="0.25">
      <c r="A463" s="15"/>
    </row>
    <row r="464" spans="1:1" x14ac:dyDescent="0.25">
      <c r="A464" s="15"/>
    </row>
    <row r="465" spans="1:1" x14ac:dyDescent="0.25">
      <c r="A465" s="15"/>
    </row>
    <row r="467" spans="1:1" x14ac:dyDescent="0.25">
      <c r="A467" s="15"/>
    </row>
    <row r="468" spans="1:1" x14ac:dyDescent="0.25">
      <c r="A468" s="15"/>
    </row>
    <row r="469" spans="1:1" x14ac:dyDescent="0.25">
      <c r="A469" s="15"/>
    </row>
    <row r="470" spans="1:1" x14ac:dyDescent="0.25">
      <c r="A470" s="15"/>
    </row>
    <row r="471" spans="1:1" x14ac:dyDescent="0.25">
      <c r="A471" s="15"/>
    </row>
    <row r="472" spans="1:1" x14ac:dyDescent="0.25">
      <c r="A472" s="15"/>
    </row>
    <row r="473" spans="1:1" x14ac:dyDescent="0.25">
      <c r="A473" s="15"/>
    </row>
    <row r="474" spans="1:1" x14ac:dyDescent="0.25">
      <c r="A474" s="15"/>
    </row>
    <row r="475" spans="1:1" x14ac:dyDescent="0.25">
      <c r="A475" s="15"/>
    </row>
    <row r="476" spans="1:1" x14ac:dyDescent="0.25">
      <c r="A476" s="15"/>
    </row>
    <row r="477" spans="1:1" x14ac:dyDescent="0.25">
      <c r="A477" s="15"/>
    </row>
    <row r="478" spans="1:1" x14ac:dyDescent="0.25">
      <c r="A478" s="15"/>
    </row>
    <row r="479" spans="1:1" x14ac:dyDescent="0.25">
      <c r="A479" s="15"/>
    </row>
    <row r="480" spans="1:1" x14ac:dyDescent="0.25">
      <c r="A480" s="15"/>
    </row>
    <row r="488" spans="1:1" x14ac:dyDescent="0.25">
      <c r="A488" s="15"/>
    </row>
    <row r="489" spans="1:1" x14ac:dyDescent="0.25">
      <c r="A489" s="15"/>
    </row>
    <row r="490" spans="1:1" x14ac:dyDescent="0.25">
      <c r="A490" s="15"/>
    </row>
    <row r="491" spans="1:1" x14ac:dyDescent="0.25">
      <c r="A491" s="15"/>
    </row>
    <row r="492" spans="1:1" x14ac:dyDescent="0.25">
      <c r="A492" s="15"/>
    </row>
    <row r="502" spans="1:1" x14ac:dyDescent="0.25">
      <c r="A502" s="15"/>
    </row>
    <row r="503" spans="1:1" x14ac:dyDescent="0.25">
      <c r="A503" s="15"/>
    </row>
    <row r="504" spans="1:1" x14ac:dyDescent="0.25">
      <c r="A504" s="15"/>
    </row>
    <row r="505" spans="1:1" x14ac:dyDescent="0.25">
      <c r="A505" s="15"/>
    </row>
    <row r="506" spans="1:1" x14ac:dyDescent="0.25">
      <c r="A506" s="15"/>
    </row>
    <row r="511" spans="1:1" x14ac:dyDescent="0.25">
      <c r="A511" s="15"/>
    </row>
    <row r="512" spans="1:1" x14ac:dyDescent="0.25">
      <c r="A512" s="15"/>
    </row>
    <row r="513" spans="1:1" x14ac:dyDescent="0.25">
      <c r="A513" s="15"/>
    </row>
    <row r="514" spans="1:1" x14ac:dyDescent="0.25">
      <c r="A514" s="15"/>
    </row>
    <row r="515" spans="1:1" x14ac:dyDescent="0.25">
      <c r="A515" s="15"/>
    </row>
    <row r="516" spans="1:1" x14ac:dyDescent="0.25">
      <c r="A516" s="225"/>
    </row>
    <row r="517" spans="1:1" x14ac:dyDescent="0.25">
      <c r="A517" s="225"/>
    </row>
    <row r="518" spans="1:1" x14ac:dyDescent="0.25">
      <c r="A518" s="225"/>
    </row>
    <row r="519" spans="1:1" x14ac:dyDescent="0.25">
      <c r="A519" s="225"/>
    </row>
    <row r="522" spans="1:1" x14ac:dyDescent="0.25">
      <c r="A522" s="15"/>
    </row>
    <row r="529" spans="1:1" x14ac:dyDescent="0.25">
      <c r="A529" s="15"/>
    </row>
    <row r="530" spans="1:1" x14ac:dyDescent="0.25">
      <c r="A530" s="15"/>
    </row>
    <row r="531" spans="1:1" x14ac:dyDescent="0.25">
      <c r="A531" s="15"/>
    </row>
    <row r="532" spans="1:1" x14ac:dyDescent="0.25">
      <c r="A532" s="15"/>
    </row>
    <row r="534" spans="1:1" x14ac:dyDescent="0.25">
      <c r="A534" s="15"/>
    </row>
    <row r="544" spans="1:1" x14ac:dyDescent="0.25">
      <c r="A544" s="15"/>
    </row>
    <row r="545" spans="1:1" x14ac:dyDescent="0.25">
      <c r="A545" s="15"/>
    </row>
    <row r="546" spans="1:1" x14ac:dyDescent="0.25">
      <c r="A546" s="15"/>
    </row>
    <row r="547" spans="1:1" x14ac:dyDescent="0.25">
      <c r="A547" s="15"/>
    </row>
    <row r="549" spans="1:1" x14ac:dyDescent="0.25">
      <c r="A549" s="15"/>
    </row>
    <row r="554" spans="1:1" x14ac:dyDescent="0.25">
      <c r="A554" s="15"/>
    </row>
    <row r="556" spans="1:1" x14ac:dyDescent="0.25">
      <c r="A556" s="15"/>
    </row>
    <row r="558" spans="1:1" x14ac:dyDescent="0.25">
      <c r="A558" s="15"/>
    </row>
    <row r="560" spans="1:1" x14ac:dyDescent="0.25">
      <c r="A560" s="15"/>
    </row>
    <row r="561" spans="1:1" x14ac:dyDescent="0.25">
      <c r="A561" s="15"/>
    </row>
    <row r="571" spans="1:1" x14ac:dyDescent="0.25">
      <c r="A571" s="15"/>
    </row>
    <row r="578" spans="1:1" x14ac:dyDescent="0.25">
      <c r="A578" s="15"/>
    </row>
    <row r="579" spans="1:1" x14ac:dyDescent="0.25">
      <c r="A579" s="15"/>
    </row>
    <row r="580" spans="1:1" x14ac:dyDescent="0.25">
      <c r="A580" s="15"/>
    </row>
    <row r="581" spans="1:1" x14ac:dyDescent="0.25">
      <c r="A581" s="15"/>
    </row>
    <row r="583" spans="1:1" x14ac:dyDescent="0.25">
      <c r="A583" s="15"/>
    </row>
    <row r="592" spans="1:1" x14ac:dyDescent="0.25">
      <c r="A592" s="15"/>
    </row>
    <row r="593" spans="1:1" x14ac:dyDescent="0.25">
      <c r="A593" s="15"/>
    </row>
    <row r="594" spans="1:1" x14ac:dyDescent="0.25">
      <c r="A594" s="15"/>
    </row>
    <row r="595" spans="1:1" x14ac:dyDescent="0.25">
      <c r="A595" s="15"/>
    </row>
    <row r="597" spans="1:1" x14ac:dyDescent="0.25">
      <c r="A597" s="15"/>
    </row>
    <row r="601" spans="1:1" x14ac:dyDescent="0.25">
      <c r="A601" s="15"/>
    </row>
    <row r="605" spans="1:1" x14ac:dyDescent="0.25">
      <c r="A605" s="15"/>
    </row>
    <row r="608" spans="1:1" x14ac:dyDescent="0.25">
      <c r="A608" s="15"/>
    </row>
    <row r="610" spans="1:1" x14ac:dyDescent="0.25">
      <c r="A610" s="15"/>
    </row>
    <row r="614" spans="1:1" x14ac:dyDescent="0.25">
      <c r="A614" s="15"/>
    </row>
    <row r="615" spans="1:1" x14ac:dyDescent="0.25">
      <c r="A615" s="15"/>
    </row>
    <row r="616" spans="1:1" x14ac:dyDescent="0.25">
      <c r="A616" s="15"/>
    </row>
    <row r="617" spans="1:1" x14ac:dyDescent="0.25">
      <c r="A617" s="15"/>
    </row>
    <row r="620" spans="1:1" x14ac:dyDescent="0.25">
      <c r="A620" s="15"/>
    </row>
    <row r="628" spans="1:1" x14ac:dyDescent="0.25">
      <c r="A628" s="15"/>
    </row>
    <row r="629" spans="1:1" x14ac:dyDescent="0.25">
      <c r="A629" s="15"/>
    </row>
    <row r="630" spans="1:1" x14ac:dyDescent="0.25">
      <c r="A630" s="15"/>
    </row>
    <row r="632" spans="1:1" x14ac:dyDescent="0.25">
      <c r="A632" s="15"/>
    </row>
    <row r="642" spans="1:1" x14ac:dyDescent="0.25">
      <c r="A642" s="15"/>
    </row>
    <row r="643" spans="1:1" x14ac:dyDescent="0.25">
      <c r="A643" s="15"/>
    </row>
    <row r="644" spans="1:1" x14ac:dyDescent="0.25">
      <c r="A644" s="15"/>
    </row>
    <row r="646" spans="1:1" x14ac:dyDescent="0.25">
      <c r="A646" s="15"/>
    </row>
    <row r="650" spans="1:1" x14ac:dyDescent="0.25">
      <c r="A650" s="15"/>
    </row>
    <row r="654" spans="1:1" x14ac:dyDescent="0.25">
      <c r="A654" s="15"/>
    </row>
    <row r="657" spans="1:1" x14ac:dyDescent="0.25">
      <c r="A657" s="15"/>
    </row>
    <row r="659" spans="1:1" x14ac:dyDescent="0.25">
      <c r="A659" s="15"/>
    </row>
    <row r="661" spans="1:1" x14ac:dyDescent="0.25">
      <c r="A661" s="15"/>
    </row>
    <row r="668" spans="1:1" x14ac:dyDescent="0.25">
      <c r="A668" s="15"/>
    </row>
    <row r="678" spans="1:1" x14ac:dyDescent="0.25">
      <c r="A678" s="15"/>
    </row>
    <row r="679" spans="1:1" x14ac:dyDescent="0.25">
      <c r="A679" s="15"/>
    </row>
    <row r="680" spans="1:1" x14ac:dyDescent="0.25">
      <c r="A680" s="15"/>
    </row>
    <row r="681" spans="1:1" x14ac:dyDescent="0.25">
      <c r="A681" s="15"/>
    </row>
    <row r="683" spans="1:1" x14ac:dyDescent="0.25">
      <c r="A683" s="15"/>
    </row>
    <row r="693" spans="1:1" x14ac:dyDescent="0.25">
      <c r="A693" s="15"/>
    </row>
    <row r="694" spans="1:1" x14ac:dyDescent="0.25">
      <c r="A694" s="15"/>
    </row>
    <row r="695" spans="1:1" x14ac:dyDescent="0.25">
      <c r="A695" s="15"/>
    </row>
    <row r="696" spans="1:1" x14ac:dyDescent="0.25">
      <c r="A696" s="15"/>
    </row>
    <row r="698" spans="1:1" x14ac:dyDescent="0.25">
      <c r="A698" s="15"/>
    </row>
    <row r="703" spans="1:1" x14ac:dyDescent="0.25">
      <c r="A703" s="15"/>
    </row>
    <row r="705" spans="1:1" x14ac:dyDescent="0.25">
      <c r="A705" s="15"/>
    </row>
    <row r="707" spans="1:1" x14ac:dyDescent="0.25">
      <c r="A707" s="15"/>
    </row>
    <row r="709" spans="1:1" x14ac:dyDescent="0.25">
      <c r="A709" s="15"/>
    </row>
    <row r="710" spans="1:1" x14ac:dyDescent="0.25">
      <c r="A710" s="15"/>
    </row>
    <row r="716" spans="1:1" x14ac:dyDescent="0.25">
      <c r="A716" s="15"/>
    </row>
    <row r="723" spans="1:1" x14ac:dyDescent="0.25">
      <c r="A723" s="15"/>
    </row>
    <row r="724" spans="1:1" x14ac:dyDescent="0.25">
      <c r="A724" s="15"/>
    </row>
    <row r="725" spans="1:1" x14ac:dyDescent="0.25">
      <c r="A725" s="15"/>
    </row>
    <row r="727" spans="1:1" x14ac:dyDescent="0.25">
      <c r="A727" s="15"/>
    </row>
    <row r="738" spans="1:1" x14ac:dyDescent="0.25">
      <c r="A738" s="15"/>
    </row>
    <row r="739" spans="1:1" x14ac:dyDescent="0.25">
      <c r="A739" s="15"/>
    </row>
    <row r="740" spans="1:1" x14ac:dyDescent="0.25">
      <c r="A740" s="15"/>
    </row>
    <row r="741" spans="1:1" x14ac:dyDescent="0.25">
      <c r="A741" s="15"/>
    </row>
    <row r="743" spans="1:1" x14ac:dyDescent="0.25">
      <c r="A743" s="15"/>
    </row>
    <row r="747" spans="1:1" x14ac:dyDescent="0.25">
      <c r="A747" s="15"/>
    </row>
    <row r="749" spans="1:1" x14ac:dyDescent="0.25">
      <c r="A749" s="15"/>
    </row>
    <row r="751" spans="1:1" x14ac:dyDescent="0.25">
      <c r="A751" s="15"/>
    </row>
    <row r="754" spans="1:1" x14ac:dyDescent="0.25">
      <c r="A754" s="15"/>
    </row>
    <row r="756" spans="1:1" x14ac:dyDescent="0.25">
      <c r="A756" s="15"/>
    </row>
    <row r="757" spans="1:1" x14ac:dyDescent="0.25">
      <c r="A757" s="15"/>
    </row>
    <row r="758" spans="1:1" x14ac:dyDescent="0.25">
      <c r="A758" s="15"/>
    </row>
    <row r="759" spans="1:1" x14ac:dyDescent="0.25">
      <c r="A759" s="15"/>
    </row>
    <row r="760" spans="1:1" x14ac:dyDescent="0.25">
      <c r="A760" s="15"/>
    </row>
    <row r="764" spans="1:1" x14ac:dyDescent="0.25">
      <c r="A764" s="15"/>
    </row>
    <row r="772" spans="1:1" x14ac:dyDescent="0.25">
      <c r="A772" s="15"/>
    </row>
    <row r="773" spans="1:1" x14ac:dyDescent="0.25">
      <c r="A773" s="15"/>
    </row>
    <row r="774" spans="1:1" x14ac:dyDescent="0.25">
      <c r="A774" s="15"/>
    </row>
    <row r="776" spans="1:1" x14ac:dyDescent="0.25">
      <c r="A776" s="15"/>
    </row>
    <row r="785" spans="1:1" x14ac:dyDescent="0.25">
      <c r="A785" s="15"/>
    </row>
    <row r="786" spans="1:1" x14ac:dyDescent="0.25">
      <c r="A786" s="15"/>
    </row>
    <row r="787" spans="1:1" x14ac:dyDescent="0.25">
      <c r="A787" s="15"/>
    </row>
    <row r="788" spans="1:1" x14ac:dyDescent="0.25">
      <c r="A788" s="15"/>
    </row>
    <row r="790" spans="1:1" x14ac:dyDescent="0.25">
      <c r="A790" s="15"/>
    </row>
    <row r="794" spans="1:1" x14ac:dyDescent="0.25">
      <c r="A794" s="15"/>
    </row>
    <row r="795" spans="1:1" x14ac:dyDescent="0.25">
      <c r="A795" s="15"/>
    </row>
    <row r="796" spans="1:1" x14ac:dyDescent="0.25">
      <c r="A796" s="15"/>
    </row>
    <row r="797" spans="1:1" x14ac:dyDescent="0.25">
      <c r="A797" s="15"/>
    </row>
    <row r="798" spans="1:1" x14ac:dyDescent="0.25">
      <c r="A798" s="15"/>
    </row>
    <row r="804" spans="1:1" x14ac:dyDescent="0.25">
      <c r="A804" s="15"/>
    </row>
    <row r="812" spans="1:1" x14ac:dyDescent="0.25">
      <c r="A812" s="15"/>
    </row>
    <row r="819" spans="1:1" x14ac:dyDescent="0.25">
      <c r="A819" s="15"/>
    </row>
    <row r="820" spans="1:1" x14ac:dyDescent="0.25">
      <c r="A820" s="15"/>
    </row>
    <row r="822" spans="1:1" x14ac:dyDescent="0.25">
      <c r="A822" s="15"/>
    </row>
    <row r="831" spans="1:1" x14ac:dyDescent="0.25">
      <c r="A831" s="15"/>
    </row>
    <row r="832" spans="1:1" x14ac:dyDescent="0.25">
      <c r="A832" s="15"/>
    </row>
    <row r="834" spans="1:1" x14ac:dyDescent="0.25">
      <c r="A834" s="15"/>
    </row>
    <row r="838" spans="1:1" x14ac:dyDescent="0.25">
      <c r="A838" s="15"/>
    </row>
    <row r="840" spans="1:1" x14ac:dyDescent="0.25">
      <c r="A840" s="15"/>
    </row>
    <row r="842" spans="1:1" x14ac:dyDescent="0.25">
      <c r="A842" s="15"/>
    </row>
    <row r="848" spans="1:1" x14ac:dyDescent="0.25">
      <c r="A848" s="15"/>
    </row>
    <row r="850" spans="1:1" x14ac:dyDescent="0.25">
      <c r="A850" s="15"/>
    </row>
    <row r="853" spans="1:1" x14ac:dyDescent="0.25">
      <c r="A853" s="15"/>
    </row>
  </sheetData>
  <mergeCells count="9">
    <mergeCell ref="A50:F50"/>
    <mergeCell ref="A1:E1"/>
    <mergeCell ref="A4:F4"/>
    <mergeCell ref="A9:F9"/>
    <mergeCell ref="A12:F12"/>
    <mergeCell ref="A21:F21"/>
    <mergeCell ref="A33:F33"/>
    <mergeCell ref="A38:F38"/>
    <mergeCell ref="A41:F41"/>
  </mergeCells>
  <pageMargins left="0" right="0" top="0" bottom="0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от 1года до 3 лет</vt:lpstr>
      <vt:lpstr>от 3 до 7 лет</vt:lpstr>
      <vt:lpstr>Меню РОТАЦИЯ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2025-02-15T11:03:25Z</dcterms:modified>
</cp:coreProperties>
</file>